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lva\OneDrive\Radna površina\Silva\KNJIGOVODSTVO\FINANCIJSKI PLANOVI\2025\I. izmjene i dopune plana 2025\"/>
    </mc:Choice>
  </mc:AlternateContent>
  <xr:revisionPtr revIDLastSave="0" documentId="13_ncr:1_{C0AAA85E-33EA-46F4-B787-03EFF9BCB6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. izmjene i dopune za 2025." sheetId="1" r:id="rId1"/>
  </sheets>
  <definedNames>
    <definedName name="_xlnm.Print_Area" localSheetId="0">'I. izmjene i dopune za 2025.'!$A$1:$N$277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6" i="1" l="1"/>
  <c r="K265" i="1" l="1"/>
  <c r="M222" i="1" l="1"/>
  <c r="L142" i="1" l="1"/>
  <c r="N178" i="1"/>
  <c r="K181" i="1"/>
  <c r="M177" i="1"/>
  <c r="L177" i="1"/>
  <c r="K177" i="1"/>
  <c r="K169" i="1" l="1"/>
  <c r="L169" i="1"/>
  <c r="M175" i="1"/>
  <c r="N175" i="1" s="1"/>
  <c r="M170" i="1"/>
  <c r="L67" i="1"/>
  <c r="L65" i="1" s="1"/>
  <c r="M68" i="1"/>
  <c r="K65" i="1"/>
  <c r="M169" i="1" l="1"/>
  <c r="L196" i="1"/>
  <c r="M262" i="1" l="1"/>
  <c r="N262" i="1" s="1"/>
  <c r="M234" i="1"/>
  <c r="M221" i="1"/>
  <c r="M219" i="1"/>
  <c r="M216" i="1"/>
  <c r="L200" i="1"/>
  <c r="M193" i="1"/>
  <c r="N193" i="1"/>
  <c r="L187" i="1"/>
  <c r="K187" i="1"/>
  <c r="M186" i="1"/>
  <c r="M141" i="1"/>
  <c r="M140" i="1"/>
  <c r="M114" i="1"/>
  <c r="M107" i="1"/>
  <c r="M103" i="1"/>
  <c r="M101" i="1"/>
  <c r="M91" i="1"/>
  <c r="M84" i="1"/>
  <c r="M66" i="1"/>
  <c r="M59" i="1"/>
  <c r="M58" i="1"/>
  <c r="M55" i="1"/>
  <c r="M52" i="1"/>
  <c r="M49" i="1"/>
  <c r="M40" i="1"/>
  <c r="M35" i="1"/>
  <c r="M31" i="1"/>
  <c r="M29" i="1"/>
  <c r="M26" i="1"/>
  <c r="L38" i="1"/>
  <c r="L261" i="1"/>
  <c r="M252" i="1"/>
  <c r="L233" i="1"/>
  <c r="L227" i="1"/>
  <c r="K227" i="1"/>
  <c r="K224" i="1" s="1"/>
  <c r="K233" i="1"/>
  <c r="L253" i="1"/>
  <c r="L250" i="1" s="1"/>
  <c r="M254" i="1"/>
  <c r="N254" i="1" s="1"/>
  <c r="K253" i="1"/>
  <c r="M187" i="1" l="1"/>
  <c r="M253" i="1"/>
  <c r="K250" i="1"/>
  <c r="M250" i="1" s="1"/>
  <c r="K237" i="1" l="1"/>
  <c r="K232" i="1" s="1"/>
  <c r="M238" i="1"/>
  <c r="M235" i="1"/>
  <c r="N235" i="1" s="1"/>
  <c r="N234" i="1"/>
  <c r="M233" i="1"/>
  <c r="M228" i="1"/>
  <c r="N228" i="1" s="1"/>
  <c r="K217" i="1" l="1"/>
  <c r="K211" i="1"/>
  <c r="M246" i="1"/>
  <c r="N246" i="1" s="1"/>
  <c r="M173" i="1"/>
  <c r="M67" i="1" l="1"/>
  <c r="L64" i="1"/>
  <c r="M69" i="1"/>
  <c r="M70" i="1"/>
  <c r="L217" i="1" l="1"/>
  <c r="M217" i="1" s="1"/>
  <c r="N219" i="1"/>
  <c r="L212" i="1"/>
  <c r="M209" i="1"/>
  <c r="K209" i="1"/>
  <c r="L209" i="1"/>
  <c r="M204" i="1"/>
  <c r="N204" i="1" s="1"/>
  <c r="M197" i="1"/>
  <c r="N197" i="1" s="1"/>
  <c r="M190" i="1"/>
  <c r="N190" i="1" s="1"/>
  <c r="L181" i="1"/>
  <c r="L176" i="1" s="1"/>
  <c r="M166" i="1"/>
  <c r="M150" i="1"/>
  <c r="L131" i="1"/>
  <c r="M122" i="1"/>
  <c r="N122" i="1" s="1"/>
  <c r="M47" i="1"/>
  <c r="N103" i="1"/>
  <c r="M93" i="1"/>
  <c r="N93" i="1" s="1"/>
  <c r="M92" i="1"/>
  <c r="L211" i="1" l="1"/>
  <c r="M211" i="1" s="1"/>
  <c r="M212" i="1"/>
  <c r="L194" i="1"/>
  <c r="L61" i="1" l="1"/>
  <c r="K61" i="1"/>
  <c r="M62" i="1"/>
  <c r="M61" i="1" s="1"/>
  <c r="L30" i="1" l="1"/>
  <c r="M65" i="1"/>
  <c r="N186" i="1" l="1"/>
  <c r="N107" i="1"/>
  <c r="N49" i="1"/>
  <c r="N35" i="1"/>
  <c r="M251" i="1"/>
  <c r="N251" i="1" s="1"/>
  <c r="M203" i="1"/>
  <c r="N203" i="1" s="1"/>
  <c r="M192" i="1"/>
  <c r="M189" i="1"/>
  <c r="N189" i="1" s="1"/>
  <c r="M188" i="1"/>
  <c r="M185" i="1"/>
  <c r="N185" i="1" s="1"/>
  <c r="M184" i="1"/>
  <c r="N184" i="1" s="1"/>
  <c r="M183" i="1"/>
  <c r="N183" i="1" s="1"/>
  <c r="M182" i="1"/>
  <c r="M168" i="1"/>
  <c r="N168" i="1" s="1"/>
  <c r="M167" i="1"/>
  <c r="N167" i="1" s="1"/>
  <c r="M162" i="1"/>
  <c r="N162" i="1" s="1"/>
  <c r="M161" i="1"/>
  <c r="N161" i="1" s="1"/>
  <c r="M158" i="1"/>
  <c r="N158" i="1" s="1"/>
  <c r="M155" i="1"/>
  <c r="N155" i="1" s="1"/>
  <c r="M149" i="1"/>
  <c r="N149" i="1" s="1"/>
  <c r="M148" i="1"/>
  <c r="N148" i="1" s="1"/>
  <c r="M146" i="1"/>
  <c r="N146" i="1" s="1"/>
  <c r="M145" i="1"/>
  <c r="N145" i="1" s="1"/>
  <c r="M144" i="1"/>
  <c r="M143" i="1"/>
  <c r="N143" i="1" s="1"/>
  <c r="N141" i="1"/>
  <c r="N140" i="1"/>
  <c r="M138" i="1"/>
  <c r="N138" i="1" s="1"/>
  <c r="M133" i="1"/>
  <c r="M121" i="1"/>
  <c r="N121" i="1" s="1"/>
  <c r="M119" i="1"/>
  <c r="M117" i="1"/>
  <c r="N117" i="1" s="1"/>
  <c r="M112" i="1"/>
  <c r="N112" i="1" s="1"/>
  <c r="M108" i="1"/>
  <c r="N108" i="1" s="1"/>
  <c r="M94" i="1"/>
  <c r="N92" i="1"/>
  <c r="M88" i="1"/>
  <c r="M87" i="1" s="1"/>
  <c r="M77" i="1"/>
  <c r="M72" i="1"/>
  <c r="N59" i="1"/>
  <c r="N58" i="1"/>
  <c r="N55" i="1"/>
  <c r="N31" i="1"/>
  <c r="N26" i="1"/>
  <c r="L260" i="1"/>
  <c r="L237" i="1"/>
  <c r="L232" i="1" s="1"/>
  <c r="M232" i="1" s="1"/>
  <c r="L224" i="1"/>
  <c r="L159" i="1"/>
  <c r="L156" i="1"/>
  <c r="L147" i="1"/>
  <c r="L139" i="1"/>
  <c r="L130" i="1"/>
  <c r="L120" i="1"/>
  <c r="L116" i="1"/>
  <c r="L113" i="1"/>
  <c r="L105" i="1"/>
  <c r="L100" i="1"/>
  <c r="L94" i="1"/>
  <c r="L90" i="1"/>
  <c r="L88" i="1"/>
  <c r="L87" i="1" s="1"/>
  <c r="L81" i="1"/>
  <c r="L77" i="1"/>
  <c r="L57" i="1"/>
  <c r="L56" i="1" s="1"/>
  <c r="L48" i="1"/>
  <c r="L25" i="1"/>
  <c r="L21" i="1" s="1"/>
  <c r="L20" i="1" s="1"/>
  <c r="L19" i="1" s="1"/>
  <c r="L137" i="1" l="1"/>
  <c r="L115" i="1" s="1"/>
  <c r="L223" i="1"/>
  <c r="L259" i="1"/>
  <c r="M224" i="1"/>
  <c r="N224" i="1" s="1"/>
  <c r="L99" i="1"/>
  <c r="M241" i="1"/>
  <c r="N241" i="1" s="1"/>
  <c r="N177" i="1"/>
  <c r="N119" i="1"/>
  <c r="N133" i="1"/>
  <c r="N188" i="1"/>
  <c r="N91" i="1"/>
  <c r="N192" i="1"/>
  <c r="N182" i="1"/>
  <c r="N144" i="1"/>
  <c r="N114" i="1"/>
  <c r="N101" i="1"/>
  <c r="N84" i="1"/>
  <c r="N52" i="1"/>
  <c r="N40" i="1"/>
  <c r="M25" i="1"/>
  <c r="N252" i="1"/>
  <c r="L76" i="1"/>
  <c r="L18" i="1"/>
  <c r="L16" i="1" s="1"/>
  <c r="M64" i="1"/>
  <c r="L222" i="1" l="1"/>
  <c r="L265" i="1" s="1"/>
  <c r="L86" i="1"/>
  <c r="L96" i="1" s="1"/>
  <c r="K261" i="1" l="1"/>
  <c r="M261" i="1" s="1"/>
  <c r="K260" i="1"/>
  <c r="M260" i="1" s="1"/>
  <c r="M237" i="1"/>
  <c r="N237" i="1" s="1"/>
  <c r="M227" i="1"/>
  <c r="N217" i="1"/>
  <c r="N211" i="1"/>
  <c r="K206" i="1"/>
  <c r="K201" i="1"/>
  <c r="K200" i="1" s="1"/>
  <c r="M200" i="1" s="1"/>
  <c r="K196" i="1"/>
  <c r="M196" i="1" s="1"/>
  <c r="K159" i="1"/>
  <c r="K156" i="1"/>
  <c r="K147" i="1"/>
  <c r="K142" i="1"/>
  <c r="K139" i="1" s="1"/>
  <c r="K131" i="1"/>
  <c r="M131" i="1" s="1"/>
  <c r="K120" i="1"/>
  <c r="K116" i="1"/>
  <c r="K113" i="1"/>
  <c r="K105" i="1"/>
  <c r="M105" i="1" s="1"/>
  <c r="K100" i="1"/>
  <c r="K94" i="1"/>
  <c r="K90" i="1"/>
  <c r="K88" i="1"/>
  <c r="K87" i="1" s="1"/>
  <c r="K81" i="1"/>
  <c r="K77" i="1"/>
  <c r="K76" i="1" s="1"/>
  <c r="K64" i="1"/>
  <c r="K57" i="1"/>
  <c r="K48" i="1"/>
  <c r="K38" i="1"/>
  <c r="K30" i="1"/>
  <c r="K25" i="1"/>
  <c r="M139" i="1" l="1"/>
  <c r="N139" i="1" s="1"/>
  <c r="M113" i="1"/>
  <c r="N113" i="1" s="1"/>
  <c r="M181" i="1"/>
  <c r="N181" i="1" s="1"/>
  <c r="K176" i="1"/>
  <c r="M176" i="1" s="1"/>
  <c r="N176" i="1" s="1"/>
  <c r="M142" i="1"/>
  <c r="N142" i="1" s="1"/>
  <c r="M30" i="1"/>
  <c r="N30" i="1" s="1"/>
  <c r="N169" i="1"/>
  <c r="M57" i="1"/>
  <c r="N57" i="1" s="1"/>
  <c r="M76" i="1"/>
  <c r="N76" i="1" s="1"/>
  <c r="M81" i="1"/>
  <c r="N81" i="1" s="1"/>
  <c r="M90" i="1"/>
  <c r="N90" i="1" s="1"/>
  <c r="M116" i="1"/>
  <c r="N116" i="1" s="1"/>
  <c r="M120" i="1"/>
  <c r="N120" i="1" s="1"/>
  <c r="M147" i="1"/>
  <c r="N147" i="1" s="1"/>
  <c r="M156" i="1"/>
  <c r="N156" i="1" s="1"/>
  <c r="M38" i="1"/>
  <c r="N38" i="1" s="1"/>
  <c r="M48" i="1"/>
  <c r="N48" i="1" s="1"/>
  <c r="M100" i="1"/>
  <c r="N100" i="1" s="1"/>
  <c r="K137" i="1"/>
  <c r="M137" i="1" s="1"/>
  <c r="N137" i="1" s="1"/>
  <c r="M159" i="1"/>
  <c r="N159" i="1" s="1"/>
  <c r="K21" i="1"/>
  <c r="M21" i="1" s="1"/>
  <c r="N25" i="1"/>
  <c r="K194" i="1"/>
  <c r="M194" i="1" s="1"/>
  <c r="M201" i="1"/>
  <c r="N227" i="1"/>
  <c r="K130" i="1"/>
  <c r="N131" i="1"/>
  <c r="N261" i="1"/>
  <c r="N187" i="1"/>
  <c r="K56" i="1"/>
  <c r="K205" i="1"/>
  <c r="M206" i="1"/>
  <c r="N253" i="1"/>
  <c r="K99" i="1"/>
  <c r="M99" i="1" s="1"/>
  <c r="N21" i="1" l="1"/>
  <c r="M20" i="1"/>
  <c r="M56" i="1"/>
  <c r="M130" i="1"/>
  <c r="N130" i="1" s="1"/>
  <c r="K259" i="1"/>
  <c r="M259" i="1" s="1"/>
  <c r="N259" i="1" s="1"/>
  <c r="K223" i="1"/>
  <c r="M223" i="1" s="1"/>
  <c r="N201" i="1"/>
  <c r="N260" i="1"/>
  <c r="N233" i="1"/>
  <c r="K20" i="1"/>
  <c r="N250" i="1"/>
  <c r="M205" i="1"/>
  <c r="N196" i="1"/>
  <c r="K115" i="1"/>
  <c r="N56" i="1"/>
  <c r="M115" i="1" l="1"/>
  <c r="N115" i="1" s="1"/>
  <c r="K19" i="1"/>
  <c r="M19" i="1" s="1"/>
  <c r="N20" i="1"/>
  <c r="N232" i="1"/>
  <c r="K222" i="1"/>
  <c r="M265" i="1" s="1"/>
  <c r="N200" i="1"/>
  <c r="N194" i="1"/>
  <c r="K18" i="1" l="1"/>
  <c r="M18" i="1" s="1"/>
  <c r="M16" i="1" s="1"/>
  <c r="M86" i="1" s="1"/>
  <c r="N19" i="1"/>
  <c r="M96" i="1" l="1"/>
  <c r="K16" i="1"/>
  <c r="N18" i="1"/>
  <c r="N105" i="1"/>
  <c r="N265" i="1"/>
  <c r="N16" i="1" l="1"/>
  <c r="K86" i="1"/>
  <c r="N86" i="1" s="1"/>
  <c r="N222" i="1"/>
  <c r="N221" i="1"/>
  <c r="N99" i="1"/>
  <c r="N96" i="1" l="1"/>
  <c r="N223" i="1"/>
</calcChain>
</file>

<file path=xl/sharedStrings.xml><?xml version="1.0" encoding="utf-8"?>
<sst xmlns="http://schemas.openxmlformats.org/spreadsheetml/2006/main" count="458" uniqueCount="391">
  <si>
    <t>Članak 1.</t>
  </si>
  <si>
    <t>Financijski plan Lučke uprave Senj za 2025. godinu (u daljnjem tekstu: Financijski plan) sastoji se od Računa prihoda i rashoda.</t>
  </si>
  <si>
    <t>Članak 2.</t>
  </si>
  <si>
    <t>Prihodi i rashodi iskazani po ekonomskoj klasifikaciji raspoređuju se u Računu prihoda i rashoda, kako slijedi:</t>
  </si>
  <si>
    <t>A.</t>
  </si>
  <si>
    <t>RAČUN PRIHODA I RASHODA</t>
  </si>
  <si>
    <t>3</t>
  </si>
  <si>
    <t>PRIHODI</t>
  </si>
  <si>
    <t>PLAN ZA 
2025. GODINU</t>
  </si>
  <si>
    <t>1</t>
  </si>
  <si>
    <t>2</t>
  </si>
  <si>
    <t>4</t>
  </si>
  <si>
    <t>5</t>
  </si>
  <si>
    <t>31</t>
  </si>
  <si>
    <t>PRIHODI OD PRODAJE ROBE I PRUŽANJA USLUGA</t>
  </si>
  <si>
    <t>3111</t>
  </si>
  <si>
    <t>Prihodi od prodaje robe</t>
  </si>
  <si>
    <t>3112</t>
  </si>
  <si>
    <t>Prihodi od pružanja usluga</t>
  </si>
  <si>
    <t>31121</t>
  </si>
  <si>
    <t>Lučke pristojbe</t>
  </si>
  <si>
    <t>311211</t>
  </si>
  <si>
    <t>Pristojba za uporabu obale</t>
  </si>
  <si>
    <t>3112111</t>
  </si>
  <si>
    <t>Pristojba za uporabu obale u putničkom prometu</t>
  </si>
  <si>
    <t>31121111</t>
  </si>
  <si>
    <t>Međunarodni  putnički promet</t>
  </si>
  <si>
    <t>311211111</t>
  </si>
  <si>
    <t>Međunarodni linijski putnički promet</t>
  </si>
  <si>
    <t>311211112</t>
  </si>
  <si>
    <t>Međunarodni povremeni putnički promet (kružna putovanja)</t>
  </si>
  <si>
    <t>31121112</t>
  </si>
  <si>
    <t>Nacionalni putnički promet</t>
  </si>
  <si>
    <t>311211121</t>
  </si>
  <si>
    <t>Nacionalni linijski putnički promet - putnici u tranzitu</t>
  </si>
  <si>
    <t>311211122</t>
  </si>
  <si>
    <t>Nacionalni povremeni putnički promet (kružna putovanja) - izleti</t>
  </si>
  <si>
    <t>3112112</t>
  </si>
  <si>
    <t>Pristojba za uporabu obale u teretnom prometu</t>
  </si>
  <si>
    <t>311212</t>
  </si>
  <si>
    <t>Brodska ležarina</t>
  </si>
  <si>
    <t>311213</t>
  </si>
  <si>
    <t>Pristojba za vez</t>
  </si>
  <si>
    <t>3112131</t>
  </si>
  <si>
    <t>Pristojba za stalni vez u komunalnom dijelu luke</t>
  </si>
  <si>
    <t>31121311</t>
  </si>
  <si>
    <t>Pristojba za stalni vez za ribarske brodove i brodice</t>
  </si>
  <si>
    <t>31121312</t>
  </si>
  <si>
    <t>Pristojba za stalni vez za putničke brodove i brodice</t>
  </si>
  <si>
    <t>31121313</t>
  </si>
  <si>
    <t>Pristojba za stalni vez za brodove i brodice koji služe za osobne potrebe</t>
  </si>
  <si>
    <t>3112132</t>
  </si>
  <si>
    <t xml:space="preserve">Pristojba za vez u nautičkom dijelu luke  </t>
  </si>
  <si>
    <t>3112133</t>
  </si>
  <si>
    <t>Pristojba za vez u zimovanju</t>
  </si>
  <si>
    <t>3112134</t>
  </si>
  <si>
    <t>Pristojba za vez na sidrištu luke</t>
  </si>
  <si>
    <t>31122</t>
  </si>
  <si>
    <t>Lučke naknade</t>
  </si>
  <si>
    <t>311220</t>
  </si>
  <si>
    <t>Usluge ukrcaja i iskrcaja tereta</t>
  </si>
  <si>
    <t>311221</t>
  </si>
  <si>
    <t>Usluge priveza i odveza brodova, jahti i brodica te plutajućih objekata</t>
  </si>
  <si>
    <t>311222</t>
  </si>
  <si>
    <t>Usluge ukrcaja i iskrcaja putnika i vozila</t>
  </si>
  <si>
    <t>311223</t>
  </si>
  <si>
    <t>Usluge prihvata krutog i tekućeg otpada</t>
  </si>
  <si>
    <t>311224</t>
  </si>
  <si>
    <t>Usluge opskrbe vodom</t>
  </si>
  <si>
    <t>311225</t>
  </si>
  <si>
    <t>Usluge opskrbe električnom energijom</t>
  </si>
  <si>
    <t>311226</t>
  </si>
  <si>
    <t>Usluge dizanja i spuštanja u more brodova, jahti i brodica i istezališta</t>
  </si>
  <si>
    <t>311227</t>
  </si>
  <si>
    <t>Usluge zimovanja (na kopnu)</t>
  </si>
  <si>
    <t>311228</t>
  </si>
  <si>
    <t>Ostale nespomenute usluge</t>
  </si>
  <si>
    <t>31123</t>
  </si>
  <si>
    <t>Naknade za koncesiju</t>
  </si>
  <si>
    <t>311231</t>
  </si>
  <si>
    <t>Naknade za koncesiju za obavljanje lučkih djelatnosti</t>
  </si>
  <si>
    <t>3112311</t>
  </si>
  <si>
    <t>Fiksni dio koncesijske naknade</t>
  </si>
  <si>
    <t>3112312</t>
  </si>
  <si>
    <t>Promjenjivi dio koncesijske naknade</t>
  </si>
  <si>
    <t>311232</t>
  </si>
  <si>
    <t>Naknade za koncesiju za obavljanje ostalih gospodarskih djelatnosti</t>
  </si>
  <si>
    <t>3112321</t>
  </si>
  <si>
    <t>3112322</t>
  </si>
  <si>
    <t>31124</t>
  </si>
  <si>
    <t>34</t>
  </si>
  <si>
    <t>PRIHODI OD IMOVINE</t>
  </si>
  <si>
    <t>341</t>
  </si>
  <si>
    <t>Prihodi od financijske imovine</t>
  </si>
  <si>
    <t>3413</t>
  </si>
  <si>
    <t>3414</t>
  </si>
  <si>
    <t>Prihodi od zateznih kamata</t>
  </si>
  <si>
    <t>3418</t>
  </si>
  <si>
    <t>Ostali prihodi od financijske imovine</t>
  </si>
  <si>
    <t xml:space="preserve">  </t>
  </si>
  <si>
    <t>342</t>
  </si>
  <si>
    <t>Prihodi od nefinancijske imovine</t>
  </si>
  <si>
    <t>3421</t>
  </si>
  <si>
    <t>3422</t>
  </si>
  <si>
    <t>Ostali prihodi od nefinancijske imovine</t>
  </si>
  <si>
    <t>35</t>
  </si>
  <si>
    <t>PRIHODI OD DONACIJA</t>
  </si>
  <si>
    <t>351</t>
  </si>
  <si>
    <t>Prihodi od donacija iz proračuna (sučeljavanje)</t>
  </si>
  <si>
    <t>3511</t>
  </si>
  <si>
    <t>Prihodi od donacija iz državnog proračuna Republike Hrvatske</t>
  </si>
  <si>
    <t>3512</t>
  </si>
  <si>
    <t>3514</t>
  </si>
  <si>
    <t>EU - bespovratna sredstva</t>
  </si>
  <si>
    <t>352</t>
  </si>
  <si>
    <t>Prihodi od donacija inozemnih vlada i međunarodinih organizacija - FRAMESPORT</t>
  </si>
  <si>
    <t>353</t>
  </si>
  <si>
    <t>Prihodi od trgovačkih društava i ostalih pravnih osoba</t>
  </si>
  <si>
    <t>354</t>
  </si>
  <si>
    <t>Prihodi od građana i kućanstava</t>
  </si>
  <si>
    <t>355</t>
  </si>
  <si>
    <t>Ostali prihodi od donacija</t>
  </si>
  <si>
    <t>36</t>
  </si>
  <si>
    <t>OSTALI PRIHODI</t>
  </si>
  <si>
    <t>361</t>
  </si>
  <si>
    <t>Prihodi od naknada štete i refundacija</t>
  </si>
  <si>
    <t>3611</t>
  </si>
  <si>
    <t>Prihodi od naknade šteta</t>
  </si>
  <si>
    <t>3612</t>
  </si>
  <si>
    <t>Prihodi od refundacija</t>
  </si>
  <si>
    <t>362</t>
  </si>
  <si>
    <t>Prihodi od prodaje dugotrajne imovine</t>
  </si>
  <si>
    <t>363</t>
  </si>
  <si>
    <t>Ostali nespomenuti prihodi</t>
  </si>
  <si>
    <t>3631</t>
  </si>
  <si>
    <t>Otpis obveza</t>
  </si>
  <si>
    <t>3632</t>
  </si>
  <si>
    <t>Naplaćena dospjela/otpisana potraživanja</t>
  </si>
  <si>
    <t>3633</t>
  </si>
  <si>
    <t>36330</t>
  </si>
  <si>
    <t>Penali</t>
  </si>
  <si>
    <t>UKUPNO PRIHODI POSLOVANJA</t>
  </si>
  <si>
    <t>26</t>
  </si>
  <si>
    <t>OBVEZE ZA KREDITE I ZAJMOVE</t>
  </si>
  <si>
    <t>261</t>
  </si>
  <si>
    <t>Obveze za kredite banaka i ostalih kreditora</t>
  </si>
  <si>
    <t>2611</t>
  </si>
  <si>
    <t>Obveze za kredite u zemlji - primitak</t>
  </si>
  <si>
    <t>29</t>
  </si>
  <si>
    <t>292</t>
  </si>
  <si>
    <t>Odgođeni prihodi od donacija</t>
  </si>
  <si>
    <t>29220</t>
  </si>
  <si>
    <t>Odgođeni prihodi - donacija iz državnog proračuna RH (MPPI)</t>
  </si>
  <si>
    <t>29221</t>
  </si>
  <si>
    <t>Odgođeni prihodi - donacija iz proračuna L-S županije</t>
  </si>
  <si>
    <t>29222</t>
  </si>
  <si>
    <t>52</t>
  </si>
  <si>
    <t>REZULTAT POSLOVANJA</t>
  </si>
  <si>
    <t>522</t>
  </si>
  <si>
    <t>PRENESENI VIŠAK/MANJAK PRIHODA</t>
  </si>
  <si>
    <t>RASHODI</t>
  </si>
  <si>
    <t>RASHODI ZA RADNIKE</t>
  </si>
  <si>
    <t>Plaće</t>
  </si>
  <si>
    <t>Plaće za redovni rad (u bruto iznosu)</t>
  </si>
  <si>
    <t>Plaće u naravi</t>
  </si>
  <si>
    <t xml:space="preserve">Plaće za prekovremeni rad </t>
  </si>
  <si>
    <t>Plaće za posebne uvjete rada</t>
  </si>
  <si>
    <t>Ostali rashodi za radnike</t>
  </si>
  <si>
    <t>4121</t>
  </si>
  <si>
    <t xml:space="preserve">Bonus za uspješan rad </t>
  </si>
  <si>
    <t>Nagrade (jubilarne nagrade, prigodne godišnje nagrade, posebne nagrade i sl.)</t>
  </si>
  <si>
    <t>Darovi (radnicima, djeci radnika i sl.)</t>
  </si>
  <si>
    <t>Otpremnine</t>
  </si>
  <si>
    <t>Naknade za bolest (za bolovanje duže od 90 dana)</t>
  </si>
  <si>
    <t>Naknade za slučaj smrti i invalidnosti</t>
  </si>
  <si>
    <t>Ostali nespomenuti rashodi za zaposlene</t>
  </si>
  <si>
    <t>Doprinosi na plaće</t>
  </si>
  <si>
    <t>Doprinosi za zdravstveno osiguranje i ozljede na radu</t>
  </si>
  <si>
    <t>MATERIJALNI RASHODI</t>
  </si>
  <si>
    <t>Naknada troškova radnicima</t>
  </si>
  <si>
    <t>Službena putovanja</t>
  </si>
  <si>
    <t>Naknada za prijevoz, za rad na terenu i odvojeni život</t>
  </si>
  <si>
    <t>Stručno usavršavanje radnika</t>
  </si>
  <si>
    <t>Naknade članovima u predstavničkim i izvršnim tijelima, povjerenstvima i sl.</t>
  </si>
  <si>
    <t>Naknade za obavljanje aktivnosti</t>
  </si>
  <si>
    <t>Naknade troškova službenih putovanja</t>
  </si>
  <si>
    <t>Naknade ostalih troškova</t>
  </si>
  <si>
    <t>Ostale naknade</t>
  </si>
  <si>
    <t>Naknade volonterima</t>
  </si>
  <si>
    <t>Naknade ostalim osobama izvan radnog odnosa</t>
  </si>
  <si>
    <t>Autorski honorari</t>
  </si>
  <si>
    <t>Ugovori o djelu</t>
  </si>
  <si>
    <t>Rashodi za usluge</t>
  </si>
  <si>
    <t>Usluge telefona, pošte i prijevoza</t>
  </si>
  <si>
    <t>Usluge tekućeg i investicijskog održavanja</t>
  </si>
  <si>
    <t>Usluge održavanja lučkih svjetala</t>
  </si>
  <si>
    <t>Usluge održavanja opreme</t>
  </si>
  <si>
    <t>Ostale usluge tekućeg i investicijskog održavanja</t>
  </si>
  <si>
    <t xml:space="preserve">Tekuće održavanje </t>
  </si>
  <si>
    <t>Popravci, sanacija i održavanje postojeće infrastrukture</t>
  </si>
  <si>
    <t>Održavanje vozila i plovila</t>
  </si>
  <si>
    <t>Usluge promidžbe i informiranja</t>
  </si>
  <si>
    <t>Komunalne usluge</t>
  </si>
  <si>
    <t>Usluge odvoza smeća</t>
  </si>
  <si>
    <t>42543</t>
  </si>
  <si>
    <t>Usluge prikupljanja i otpreme ulja i fekalnih voda</t>
  </si>
  <si>
    <t>42544</t>
  </si>
  <si>
    <t>Ostale nespomenute komunalne usluge</t>
  </si>
  <si>
    <t>42545</t>
  </si>
  <si>
    <t>Usluge čišćenja poslovnih prostora</t>
  </si>
  <si>
    <t>42546</t>
  </si>
  <si>
    <t>Usluga popisa i provjera plovila</t>
  </si>
  <si>
    <t>42547</t>
  </si>
  <si>
    <t>Usluge održavanja hortikulture</t>
  </si>
  <si>
    <t xml:space="preserve">Zakupnine i najamnine </t>
  </si>
  <si>
    <t>Zdravstvene i veterinarske usluge</t>
  </si>
  <si>
    <t>Analiza otpada</t>
  </si>
  <si>
    <t>Obvezni i preventivni zdravstveni pregledi radnika</t>
  </si>
  <si>
    <t>Intelektualne i osobne usluge</t>
  </si>
  <si>
    <t>Ugovori s agencijama za zapošljavanje (Studentski centar i sl.)</t>
  </si>
  <si>
    <t>42572</t>
  </si>
  <si>
    <t>Odvjetničke usluge, javnobilježničke usluge</t>
  </si>
  <si>
    <t>42573</t>
  </si>
  <si>
    <t>Revizorske usluge</t>
  </si>
  <si>
    <t>42574</t>
  </si>
  <si>
    <t>Knjigovodstvene usluge</t>
  </si>
  <si>
    <t>42575</t>
  </si>
  <si>
    <t>Usluge vještačenja</t>
  </si>
  <si>
    <t>42576</t>
  </si>
  <si>
    <t>Usluge nadzora</t>
  </si>
  <si>
    <t>42577</t>
  </si>
  <si>
    <t>Usluge projektne dokumentacije</t>
  </si>
  <si>
    <t>42578</t>
  </si>
  <si>
    <t>Ostale nespomenute intelektualne i osobne usluge</t>
  </si>
  <si>
    <t>Računalne usluge</t>
  </si>
  <si>
    <t>Ostale usluge</t>
  </si>
  <si>
    <t>Grafičke i tiskarske usluge</t>
  </si>
  <si>
    <t>Film i izrada fotografija</t>
  </si>
  <si>
    <t>Usluge objavljivanja - javna nabava</t>
  </si>
  <si>
    <t>Usluge privatne zaštite i čuvanja imovine</t>
  </si>
  <si>
    <t>Rashodi za materijal i energiju</t>
  </si>
  <si>
    <t>Materijal i sirovine - materijal u slučaju onečišćenja mora</t>
  </si>
  <si>
    <t>Energija</t>
  </si>
  <si>
    <t>426301-426302</t>
  </si>
  <si>
    <t>426303</t>
  </si>
  <si>
    <t>Električna energija</t>
  </si>
  <si>
    <t>Sitni inventar i autogume</t>
  </si>
  <si>
    <t>4266</t>
  </si>
  <si>
    <t>Radna odjeća i obuća</t>
  </si>
  <si>
    <t>4267</t>
  </si>
  <si>
    <t>Materijal za tekuće održavanje (lanci, konopi, bove i sl.)</t>
  </si>
  <si>
    <t>Ostali nespomenuti materijalni rashodi</t>
  </si>
  <si>
    <t>Premije osiguranja</t>
  </si>
  <si>
    <t>Reprezentacija</t>
  </si>
  <si>
    <t>Članarine</t>
  </si>
  <si>
    <t>Kotizacije</t>
  </si>
  <si>
    <t xml:space="preserve">Ostali nespomenuti materijalni rashodi </t>
  </si>
  <si>
    <t>RASHODI AMORTIZACIJE</t>
  </si>
  <si>
    <t>FINANCIJSKI RASHODI</t>
  </si>
  <si>
    <t>Kamate na izdane vrijednosne papire</t>
  </si>
  <si>
    <t>Kamate na primljene kredite i zajmove</t>
  </si>
  <si>
    <t>Kamate na primljene kredite banaka i ostalih kreditora</t>
  </si>
  <si>
    <t>Kamate na primljene robne i ostale zajmove</t>
  </si>
  <si>
    <t>Kamate za odobrene, a nerealizirane zajmove</t>
  </si>
  <si>
    <t>Ostali financijski rashodi</t>
  </si>
  <si>
    <t>Bankarske usluge i usluge platnog prometa</t>
  </si>
  <si>
    <t>Negativne tečajne razlike i valutna klauzula</t>
  </si>
  <si>
    <t>Zatezna kamata</t>
  </si>
  <si>
    <t>Ostali nespomenuti financijski rashodi</t>
  </si>
  <si>
    <t>45</t>
  </si>
  <si>
    <t>DONACIJE</t>
  </si>
  <si>
    <t>Tekuće donacije</t>
  </si>
  <si>
    <t>Stipendije</t>
  </si>
  <si>
    <t>Kapitalne donacije</t>
  </si>
  <si>
    <t>Ostale kapitalne donacije</t>
  </si>
  <si>
    <t>OSTALI RASHODI</t>
  </si>
  <si>
    <t>Naknade štete pravnim i fizičkim osobama</t>
  </si>
  <si>
    <t>Penali, ležarine i drugo</t>
  </si>
  <si>
    <t>Naknade šteta radnicima</t>
  </si>
  <si>
    <t>Ugovorne kazne i ostale naknade štete</t>
  </si>
  <si>
    <t>Ostali nespomenuti rashodi</t>
  </si>
  <si>
    <t>Neotpisana vrijednost i drugi rashodi otuđene i rashodovane dugotrajne imovine</t>
  </si>
  <si>
    <t>Otpisana potraživanja</t>
  </si>
  <si>
    <t>Rashodi za ostala porezna davanja</t>
  </si>
  <si>
    <t>UKUPNO RASHODI POSLOVANJA</t>
  </si>
  <si>
    <t>05</t>
  </si>
  <si>
    <t>RASHODI ZA NABAVU NEFINANCIJSKE IMOVINE U PRIPREMI</t>
  </si>
  <si>
    <t>051</t>
  </si>
  <si>
    <t>Građevinski objekti</t>
  </si>
  <si>
    <t>0511</t>
  </si>
  <si>
    <t>Stambeni objekti</t>
  </si>
  <si>
    <t>0512</t>
  </si>
  <si>
    <t>Poslovni objekti</t>
  </si>
  <si>
    <t>0513</t>
  </si>
  <si>
    <t>Ostali građevinski objekti</t>
  </si>
  <si>
    <t>05131</t>
  </si>
  <si>
    <t>Lučka podgradnja (infrastruktura)</t>
  </si>
  <si>
    <t>05132</t>
  </si>
  <si>
    <t>Lučka nadgradnja (suprastruktura)</t>
  </si>
  <si>
    <t>05133</t>
  </si>
  <si>
    <t>Energetski i komunikacijski vodovi</t>
  </si>
  <si>
    <t>05134</t>
  </si>
  <si>
    <t>Skladišta, silosi, garaže i sl.</t>
  </si>
  <si>
    <t>052</t>
  </si>
  <si>
    <t>Postrojenja i oprema u pripremi</t>
  </si>
  <si>
    <t>0521</t>
  </si>
  <si>
    <t>Uredska oprema i namještaj u pripremi</t>
  </si>
  <si>
    <t>05211</t>
  </si>
  <si>
    <t>Uredski namještaj</t>
  </si>
  <si>
    <t>05212</t>
  </si>
  <si>
    <t>Računala i računalna oprema</t>
  </si>
  <si>
    <t>05213</t>
  </si>
  <si>
    <t>Ostala uredska oprema</t>
  </si>
  <si>
    <t>0522</t>
  </si>
  <si>
    <t>Komunikacijska oprema u pripremi</t>
  </si>
  <si>
    <t>05221</t>
  </si>
  <si>
    <t>Radio i televizijski prijemnici</t>
  </si>
  <si>
    <t>05222</t>
  </si>
  <si>
    <t>Telefoni i ostali telekomunikacijski uređaji</t>
  </si>
  <si>
    <t>05223</t>
  </si>
  <si>
    <t>Telefonske i telegrafske centrale s instalacijama</t>
  </si>
  <si>
    <t>05224</t>
  </si>
  <si>
    <t>Sustav video nadzora</t>
  </si>
  <si>
    <t>0523</t>
  </si>
  <si>
    <t>Komunalna oprema u pripremi</t>
  </si>
  <si>
    <t>05231</t>
  </si>
  <si>
    <t>Komunalna oprema (ormarići za struju i sl.)</t>
  </si>
  <si>
    <t>0524</t>
  </si>
  <si>
    <t>Oprema za održavanje i zaštitu</t>
  </si>
  <si>
    <t>0525</t>
  </si>
  <si>
    <t>Instrumenti, uređaji i strojevi u pripremi</t>
  </si>
  <si>
    <t>0526</t>
  </si>
  <si>
    <t>Uređaji, strojevi i oprema za ostale namjene - u pripremi</t>
  </si>
  <si>
    <t>053</t>
  </si>
  <si>
    <t>Prijevozna sredstva u pripremi</t>
  </si>
  <si>
    <t>0531</t>
  </si>
  <si>
    <t>Automobili i ostala prijevozna sredstva u cestovnom prometu</t>
  </si>
  <si>
    <t>0532</t>
  </si>
  <si>
    <t>Prijevozna sredstva u pomorskom prometu</t>
  </si>
  <si>
    <t>055</t>
  </si>
  <si>
    <t>Ostala nematerijalna proizvedena imovina u pripremi</t>
  </si>
  <si>
    <t>0551</t>
  </si>
  <si>
    <t>Ulaganje u računalne programe</t>
  </si>
  <si>
    <t>0552</t>
  </si>
  <si>
    <t>Ulaganje u projektnu dokumentaciju</t>
  </si>
  <si>
    <t>0553</t>
  </si>
  <si>
    <t>Usluge nadzora za izgradnju ostalih građevinskih objekata</t>
  </si>
  <si>
    <t>05531</t>
  </si>
  <si>
    <t>Usluge građevinskog nadzora</t>
  </si>
  <si>
    <t>05532</t>
  </si>
  <si>
    <t>Usluge projektanskog nadzora</t>
  </si>
  <si>
    <t>0554</t>
  </si>
  <si>
    <t>Vodni i komunalni doprinos za izgradnju ostalih građevinskih objekata</t>
  </si>
  <si>
    <t>05541</t>
  </si>
  <si>
    <t>Vodni doprinos</t>
  </si>
  <si>
    <t>056</t>
  </si>
  <si>
    <t>Ostala nefinancijska imovina u pripremi</t>
  </si>
  <si>
    <t>UKUPNO RASHODI ZA NABAVU NEFINANCIJSKE IMOVINE</t>
  </si>
  <si>
    <t>Obveze za kredite u zemlji - otplata</t>
  </si>
  <si>
    <t>Članak 3.</t>
  </si>
  <si>
    <t>Gorivo za vozila i plovila</t>
  </si>
  <si>
    <t>Ostali prihodi poslovanja</t>
  </si>
  <si>
    <t>Uredski materijal i ostali materijalni rashodi</t>
  </si>
  <si>
    <t>Predsjednik Upravnog vijeća</t>
  </si>
  <si>
    <t>Krunoslav Tomljanović, mag.oec.</t>
  </si>
  <si>
    <t>LUČKA UPRAVA SENJ</t>
  </si>
  <si>
    <t>I. IZMJENE I DOPUNE FINANCIJSKOG PLANA LUČKE UPRAVE SENJ ZA 2025. GODINU</t>
  </si>
  <si>
    <t>POVEĆANJE/
SMANJENJE</t>
  </si>
  <si>
    <t>I. IZMJENE I DOPUNE PLANA ZA 2025. GODINU</t>
  </si>
  <si>
    <t>INDEKS
(4/2)</t>
  </si>
  <si>
    <t>-</t>
  </si>
  <si>
    <t>Prihodi od zakupa i iznajmljivanja imovine</t>
  </si>
  <si>
    <t>Prihodi od donacija iz proračuna JP(R)S - osnivača</t>
  </si>
  <si>
    <t>Prihodi od donacija iz proračuna - Grad Senj</t>
  </si>
  <si>
    <t>Prihodi od donacija iz proračuna - Općina Karlobag</t>
  </si>
  <si>
    <t>351201</t>
  </si>
  <si>
    <t>351202</t>
  </si>
  <si>
    <t>351200</t>
  </si>
  <si>
    <t>Prihodi od donacija iz proračuna jedinica lokalne i područne (regionalne) samouprave</t>
  </si>
  <si>
    <t>Prihodi od kamata na oročena sredstva i depozite po viđenju</t>
  </si>
  <si>
    <t xml:space="preserve"> </t>
  </si>
  <si>
    <t>KLASA: 400-01/24-03/3</t>
  </si>
  <si>
    <t>URBROJ: 2125-1-10-25-2</t>
  </si>
  <si>
    <t>Ove izmjene i dopune financijskog plana stupaju na snagu danom donošenja.</t>
  </si>
  <si>
    <t>Uredski materijali i ostali materijalni rashodi</t>
  </si>
  <si>
    <t>Odgođeni prihodi - donacija iz proračuna jedinica lokalnih samouprava (gradovi, općine)</t>
  </si>
  <si>
    <t>Kazne, penali i naknade štete</t>
  </si>
  <si>
    <t>SVEUKUPNO PRIHODI POSLOVANJA</t>
  </si>
  <si>
    <t>SVEUKUPNO RASHODI POSLOVANJA</t>
  </si>
  <si>
    <t>U Senju, 4. prosinca 2025. godine</t>
  </si>
  <si>
    <r>
      <t>Na temelju članka 92. Zakona o pomorskom dobru i morskim lukama ("Narodne novine" br. 83/23), članka</t>
    </r>
    <r>
      <rPr>
        <sz val="12"/>
        <rFont val="Times"/>
        <family val="1"/>
      </rPr>
      <t xml:space="preserve"> 11</t>
    </r>
    <r>
      <rPr>
        <sz val="12"/>
        <color rgb="FF000000"/>
        <rFont val="Times"/>
        <family val="1"/>
      </rPr>
      <t xml:space="preserve">. Statuta Lučke uprave Senj i članka 8. Poslovnika o radu Upravnog vijeća Lučke uprave Senj, Upravno vijeće Lučke uprave Senj na svojoj 14. redovnoj sjednici održanoj dana 4. prosinca 2025. godine donijelo je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</si>
</sst>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kn&quot;_-;\-* #,##0.00\ &quot;kn&quot;_-;_-* &quot;-&quot;??\ &quot;kn&quot;_-;_-@_-"/>
    <numFmt numFmtId="164" formatCode="[$-41A]General"/>
    <numFmt numFmtId="165" formatCode="[$-41A]#,##0.00"/>
    <numFmt numFmtId="166" formatCode="#,##0.0"/>
    <numFmt numFmtId="167" formatCode="[$-41A]#,##0"/>
  </numFmts>
  <fonts count="48" x14ac:knownFonts="1">
    <font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sz val="9"/>
      <color rgb="FF000000"/>
      <name val="Calibri"/>
      <family val="2"/>
      <charset val="238"/>
    </font>
    <font>
      <sz val="10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11"/>
      <color rgb="FF000000"/>
      <name val="Times"/>
      <family val="1"/>
    </font>
    <font>
      <b/>
      <sz val="11"/>
      <color rgb="FF000000"/>
      <name val="Calibri"/>
      <family val="2"/>
      <charset val="238"/>
    </font>
    <font>
      <b/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b/>
      <sz val="9"/>
      <color rgb="FF000000"/>
      <name val="Times"/>
      <family val="1"/>
    </font>
    <font>
      <b/>
      <sz val="12"/>
      <color rgb="FF000000"/>
      <name val="Times"/>
      <family val="1"/>
    </font>
    <font>
      <b/>
      <sz val="11"/>
      <color rgb="FF000000"/>
      <name val="Calibri"/>
      <family val="2"/>
      <charset val="238"/>
      <scheme val="minor"/>
    </font>
    <font>
      <b/>
      <sz val="9"/>
      <color rgb="FF000000"/>
      <name val="Arial"/>
      <family val="2"/>
      <charset val="238"/>
    </font>
    <font>
      <b/>
      <sz val="10"/>
      <color rgb="FF000000"/>
      <name val="Times"/>
      <family val="1"/>
    </font>
    <font>
      <sz val="10"/>
      <color rgb="FF000000"/>
      <name val="Times"/>
      <family val="1"/>
    </font>
    <font>
      <sz val="10"/>
      <name val="Times"/>
      <family val="1"/>
    </font>
    <font>
      <b/>
      <sz val="10"/>
      <name val="Times"/>
      <family val="1"/>
    </font>
    <font>
      <b/>
      <sz val="11"/>
      <name val="Calibri"/>
      <family val="2"/>
      <charset val="238"/>
    </font>
    <font>
      <b/>
      <sz val="9"/>
      <name val="Calibri"/>
      <family val="2"/>
      <charset val="238"/>
    </font>
    <font>
      <b/>
      <sz val="9"/>
      <color rgb="FFFF0000"/>
      <name val="Calibri"/>
      <family val="2"/>
      <charset val="238"/>
    </font>
    <font>
      <b/>
      <sz val="9"/>
      <color rgb="FF008000"/>
      <name val="Arial"/>
      <family val="2"/>
      <charset val="238"/>
    </font>
    <font>
      <sz val="9"/>
      <name val="Calibri"/>
      <family val="2"/>
      <charset val="238"/>
    </font>
    <font>
      <sz val="9"/>
      <color rgb="FFFF0000"/>
      <name val="Arial"/>
      <family val="2"/>
      <charset val="238"/>
    </font>
    <font>
      <sz val="9"/>
      <color rgb="FFFF0000"/>
      <name val="Calibri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12"/>
      <color rgb="FF000000"/>
      <name val="Times"/>
      <family val="1"/>
    </font>
    <font>
      <sz val="12"/>
      <name val="Times"/>
      <family val="1"/>
    </font>
    <font>
      <sz val="12"/>
      <color rgb="FF00000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8"/>
      <color rgb="FF000000"/>
      <name val="Times New Roman"/>
      <family val="1"/>
      <charset val="238"/>
    </font>
    <font>
      <b/>
      <sz val="9"/>
      <color rgb="FFFF0000"/>
      <name val="Arial"/>
      <family val="2"/>
      <charset val="238"/>
    </font>
    <font>
      <sz val="11"/>
      <name val="Calibri"/>
      <family val="2"/>
      <charset val="238"/>
    </font>
    <font>
      <b/>
      <sz val="10"/>
      <color rgb="FF000000"/>
      <name val="Times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164" fontId="3" fillId="0" borderId="0" applyBorder="0" applyProtection="0"/>
  </cellStyleXfs>
  <cellXfs count="417">
    <xf numFmtId="0" fontId="0" fillId="0" borderId="0" xfId="0"/>
    <xf numFmtId="0" fontId="2" fillId="0" borderId="0" xfId="0" applyFont="1" applyAlignment="1">
      <alignment horizontal="left" vertical="center" wrapText="1"/>
    </xf>
    <xf numFmtId="164" fontId="4" fillId="0" borderId="0" xfId="2" applyFont="1" applyProtection="1">
      <protection locked="0"/>
    </xf>
    <xf numFmtId="164" fontId="4" fillId="0" borderId="0" xfId="2" applyFont="1"/>
    <xf numFmtId="164" fontId="2" fillId="0" borderId="0" xfId="2" applyFont="1" applyAlignment="1" applyProtection="1">
      <alignment horizontal="left" vertical="center" wrapText="1"/>
      <protection locked="0"/>
    </xf>
    <xf numFmtId="164" fontId="2" fillId="0" borderId="0" xfId="2" applyFont="1" applyAlignment="1" applyProtection="1">
      <alignment horizontal="left" vertical="center"/>
      <protection locked="0"/>
    </xf>
    <xf numFmtId="164" fontId="12" fillId="0" borderId="0" xfId="2" applyFont="1" applyProtection="1">
      <protection locked="0"/>
    </xf>
    <xf numFmtId="164" fontId="12" fillId="0" borderId="0" xfId="2" applyFont="1" applyBorder="1" applyProtection="1">
      <protection locked="0"/>
    </xf>
    <xf numFmtId="49" fontId="13" fillId="0" borderId="12" xfId="2" applyNumberFormat="1" applyFont="1" applyBorder="1" applyAlignment="1" applyProtection="1">
      <alignment horizontal="center" vertical="center" wrapText="1"/>
      <protection locked="0"/>
    </xf>
    <xf numFmtId="164" fontId="4" fillId="0" borderId="0" xfId="2" applyFont="1" applyBorder="1" applyProtection="1">
      <protection locked="0"/>
    </xf>
    <xf numFmtId="49" fontId="13" fillId="0" borderId="18" xfId="2" applyNumberFormat="1" applyFont="1" applyBorder="1" applyAlignment="1" applyProtection="1">
      <alignment horizontal="center" vertical="center" wrapText="1"/>
      <protection locked="0"/>
    </xf>
    <xf numFmtId="49" fontId="13" fillId="0" borderId="19" xfId="2" applyNumberFormat="1" applyFont="1" applyBorder="1" applyAlignment="1" applyProtection="1">
      <alignment horizontal="center" vertical="center" wrapText="1"/>
      <protection locked="0"/>
    </xf>
    <xf numFmtId="49" fontId="14" fillId="0" borderId="18" xfId="2" applyNumberFormat="1" applyFont="1" applyBorder="1" applyAlignment="1" applyProtection="1">
      <alignment horizontal="left" vertical="center" wrapText="1"/>
      <protection locked="0"/>
    </xf>
    <xf numFmtId="49" fontId="15" fillId="0" borderId="18" xfId="2" applyNumberFormat="1" applyFont="1" applyBorder="1" applyAlignment="1" applyProtection="1">
      <alignment horizontal="left" vertical="center" wrapText="1"/>
      <protection locked="0"/>
    </xf>
    <xf numFmtId="49" fontId="13" fillId="0" borderId="19" xfId="2" applyNumberFormat="1" applyFont="1" applyBorder="1" applyAlignment="1" applyProtection="1">
      <alignment horizontal="left" vertical="center" wrapText="1"/>
      <protection locked="0"/>
    </xf>
    <xf numFmtId="49" fontId="13" fillId="0" borderId="19" xfId="2" applyNumberFormat="1" applyFont="1" applyBorder="1" applyAlignment="1" applyProtection="1">
      <alignment horizontal="center" vertical="center"/>
      <protection locked="0"/>
    </xf>
    <xf numFmtId="49" fontId="14" fillId="0" borderId="18" xfId="2" applyNumberFormat="1" applyFont="1" applyBorder="1" applyAlignment="1" applyProtection="1">
      <alignment horizontal="left" vertical="center"/>
      <protection locked="0"/>
    </xf>
    <xf numFmtId="49" fontId="13" fillId="0" borderId="19" xfId="2" applyNumberFormat="1" applyFont="1" applyBorder="1" applyAlignment="1" applyProtection="1">
      <alignment horizontal="left" vertical="center"/>
      <protection locked="0"/>
    </xf>
    <xf numFmtId="49" fontId="14" fillId="0" borderId="25" xfId="2" applyNumberFormat="1" applyFont="1" applyBorder="1" applyAlignment="1" applyProtection="1">
      <alignment horizontal="left" vertical="center"/>
      <protection locked="0"/>
    </xf>
    <xf numFmtId="49" fontId="13" fillId="0" borderId="26" xfId="2" applyNumberFormat="1" applyFont="1" applyBorder="1" applyAlignment="1" applyProtection="1">
      <alignment horizontal="left" vertical="center"/>
      <protection locked="0"/>
    </xf>
    <xf numFmtId="49" fontId="13" fillId="0" borderId="26" xfId="2" applyNumberFormat="1" applyFont="1" applyBorder="1" applyAlignment="1" applyProtection="1">
      <alignment horizontal="center" vertical="center"/>
      <protection locked="0"/>
    </xf>
    <xf numFmtId="49" fontId="14" fillId="0" borderId="29" xfId="2" applyNumberFormat="1" applyFont="1" applyBorder="1" applyAlignment="1" applyProtection="1">
      <alignment horizontal="left" vertical="center"/>
      <protection locked="0"/>
    </xf>
    <xf numFmtId="49" fontId="13" fillId="0" borderId="30" xfId="2" applyNumberFormat="1" applyFont="1" applyBorder="1" applyAlignment="1" applyProtection="1">
      <alignment horizontal="center" vertical="center"/>
      <protection locked="0"/>
    </xf>
    <xf numFmtId="49" fontId="13" fillId="0" borderId="12" xfId="2" applyNumberFormat="1" applyFont="1" applyBorder="1" applyAlignment="1" applyProtection="1">
      <alignment horizontal="center" vertical="center"/>
      <protection locked="0"/>
    </xf>
    <xf numFmtId="49" fontId="14" fillId="0" borderId="18" xfId="2" applyNumberFormat="1" applyFont="1" applyBorder="1" applyAlignment="1" applyProtection="1">
      <alignment horizontal="center" vertical="center"/>
      <protection locked="0"/>
    </xf>
    <xf numFmtId="49" fontId="13" fillId="0" borderId="30" xfId="2" applyNumberFormat="1" applyFont="1" applyBorder="1" applyAlignment="1" applyProtection="1">
      <alignment horizontal="left" vertical="center"/>
      <protection locked="0"/>
    </xf>
    <xf numFmtId="49" fontId="14" fillId="0" borderId="35" xfId="2" applyNumberFormat="1" applyFont="1" applyBorder="1" applyAlignment="1" applyProtection="1">
      <alignment horizontal="center" vertical="center"/>
      <protection locked="0"/>
    </xf>
    <xf numFmtId="49" fontId="13" fillId="0" borderId="36" xfId="2" applyNumberFormat="1" applyFont="1" applyBorder="1" applyAlignment="1" applyProtection="1">
      <alignment horizontal="center" vertical="center"/>
      <protection locked="0"/>
    </xf>
    <xf numFmtId="49" fontId="13" fillId="0" borderId="18" xfId="2" applyNumberFormat="1" applyFont="1" applyBorder="1" applyAlignment="1" applyProtection="1">
      <alignment horizontal="center" vertical="center"/>
      <protection locked="0"/>
    </xf>
    <xf numFmtId="49" fontId="13" fillId="0" borderId="2" xfId="2" applyNumberFormat="1" applyFont="1" applyBorder="1" applyAlignment="1" applyProtection="1">
      <alignment horizontal="left" vertical="center"/>
      <protection locked="0"/>
    </xf>
    <xf numFmtId="49" fontId="13" fillId="0" borderId="18" xfId="2" applyNumberFormat="1" applyFont="1" applyBorder="1" applyAlignment="1" applyProtection="1">
      <alignment horizontal="left" vertical="center"/>
      <protection locked="0"/>
    </xf>
    <xf numFmtId="49" fontId="13" fillId="0" borderId="19" xfId="2" applyNumberFormat="1" applyFont="1" applyBorder="1" applyAlignment="1" applyProtection="1">
      <alignment horizontal="center"/>
      <protection locked="0"/>
    </xf>
    <xf numFmtId="49" fontId="13" fillId="0" borderId="25" xfId="2" applyNumberFormat="1" applyFont="1" applyBorder="1" applyAlignment="1" applyProtection="1">
      <alignment horizontal="left" vertical="center"/>
      <protection locked="0"/>
    </xf>
    <xf numFmtId="49" fontId="13" fillId="0" borderId="29" xfId="2" applyNumberFormat="1" applyFont="1" applyBorder="1" applyAlignment="1" applyProtection="1">
      <alignment horizontal="left" vertical="center"/>
      <protection locked="0"/>
    </xf>
    <xf numFmtId="49" fontId="9" fillId="0" borderId="40" xfId="2" applyNumberFormat="1" applyFont="1" applyBorder="1" applyAlignment="1" applyProtection="1">
      <alignment horizontal="center" vertical="center" wrapText="1"/>
      <protection locked="0"/>
    </xf>
    <xf numFmtId="164" fontId="14" fillId="0" borderId="12" xfId="2" applyFont="1" applyBorder="1" applyAlignment="1">
      <alignment vertical="center"/>
    </xf>
    <xf numFmtId="49" fontId="13" fillId="0" borderId="16" xfId="2" applyNumberFormat="1" applyFont="1" applyBorder="1" applyAlignment="1">
      <alignment horizontal="center" vertical="center"/>
    </xf>
    <xf numFmtId="164" fontId="14" fillId="0" borderId="18" xfId="2" applyFont="1" applyBorder="1" applyAlignment="1">
      <alignment vertical="center"/>
    </xf>
    <xf numFmtId="49" fontId="13" fillId="0" borderId="19" xfId="2" applyNumberFormat="1" applyFont="1" applyBorder="1" applyAlignment="1">
      <alignment vertical="center"/>
    </xf>
    <xf numFmtId="49" fontId="13" fillId="0" borderId="19" xfId="2" applyNumberFormat="1" applyFont="1" applyBorder="1" applyAlignment="1">
      <alignment horizontal="center" vertical="center"/>
    </xf>
    <xf numFmtId="164" fontId="20" fillId="0" borderId="0" xfId="2" applyFont="1" applyBorder="1" applyProtection="1">
      <protection locked="0"/>
    </xf>
    <xf numFmtId="164" fontId="20" fillId="0" borderId="0" xfId="2" applyFont="1" applyProtection="1">
      <protection locked="0"/>
    </xf>
    <xf numFmtId="164" fontId="20" fillId="0" borderId="0" xfId="2" applyFont="1"/>
    <xf numFmtId="164" fontId="14" fillId="0" borderId="35" xfId="2" applyFont="1" applyBorder="1" applyAlignment="1">
      <alignment vertical="center"/>
    </xf>
    <xf numFmtId="49" fontId="13" fillId="0" borderId="36" xfId="2" applyNumberFormat="1" applyFont="1" applyBorder="1" applyAlignment="1">
      <alignment vertical="center"/>
    </xf>
    <xf numFmtId="164" fontId="22" fillId="0" borderId="0" xfId="2" applyFont="1" applyBorder="1" applyProtection="1">
      <protection locked="0"/>
    </xf>
    <xf numFmtId="164" fontId="22" fillId="0" borderId="0" xfId="2" applyFont="1" applyProtection="1">
      <protection locked="0"/>
    </xf>
    <xf numFmtId="164" fontId="22" fillId="0" borderId="0" xfId="2" applyFont="1"/>
    <xf numFmtId="164" fontId="14" fillId="0" borderId="29" xfId="2" applyFont="1" applyBorder="1" applyAlignment="1">
      <alignment vertical="center"/>
    </xf>
    <xf numFmtId="49" fontId="13" fillId="0" borderId="30" xfId="2" applyNumberFormat="1" applyFont="1" applyBorder="1" applyAlignment="1">
      <alignment vertical="center"/>
    </xf>
    <xf numFmtId="164" fontId="14" fillId="0" borderId="40" xfId="2" applyFont="1" applyBorder="1" applyAlignment="1">
      <alignment vertical="center"/>
    </xf>
    <xf numFmtId="49" fontId="13" fillId="0" borderId="10" xfId="2" applyNumberFormat="1" applyFont="1" applyBorder="1" applyAlignment="1">
      <alignment horizontal="center" vertical="center"/>
    </xf>
    <xf numFmtId="49" fontId="13" fillId="0" borderId="30" xfId="2" applyNumberFormat="1" applyFont="1" applyBorder="1" applyAlignment="1">
      <alignment horizontal="center" vertical="center"/>
    </xf>
    <xf numFmtId="164" fontId="14" fillId="0" borderId="25" xfId="2" applyFont="1" applyBorder="1" applyAlignment="1">
      <alignment vertical="center"/>
    </xf>
    <xf numFmtId="49" fontId="13" fillId="0" borderId="26" xfId="2" applyNumberFormat="1" applyFont="1" applyBorder="1" applyAlignment="1">
      <alignment horizontal="center" vertical="center"/>
    </xf>
    <xf numFmtId="164" fontId="13" fillId="0" borderId="2" xfId="2" applyFont="1" applyBorder="1" applyAlignment="1">
      <alignment horizontal="center" vertical="center"/>
    </xf>
    <xf numFmtId="164" fontId="13" fillId="0" borderId="44" xfId="2" applyFont="1" applyBorder="1" applyAlignment="1">
      <alignment horizontal="center" vertical="center"/>
    </xf>
    <xf numFmtId="164" fontId="13" fillId="0" borderId="12" xfId="2" applyFont="1" applyBorder="1" applyAlignment="1">
      <alignment horizontal="center" vertical="center"/>
    </xf>
    <xf numFmtId="164" fontId="13" fillId="0" borderId="16" xfId="2" applyFont="1" applyBorder="1" applyAlignment="1">
      <alignment horizontal="center" vertical="center"/>
    </xf>
    <xf numFmtId="164" fontId="13" fillId="0" borderId="29" xfId="2" applyFont="1" applyBorder="1" applyAlignment="1">
      <alignment horizontal="center" vertical="center"/>
    </xf>
    <xf numFmtId="164" fontId="16" fillId="0" borderId="30" xfId="2" applyFont="1" applyBorder="1" applyAlignment="1">
      <alignment horizontal="center" vertical="center"/>
    </xf>
    <xf numFmtId="164" fontId="2" fillId="0" borderId="0" xfId="2" applyFont="1"/>
    <xf numFmtId="49" fontId="8" fillId="0" borderId="0" xfId="2" applyNumberFormat="1" applyFont="1"/>
    <xf numFmtId="164" fontId="24" fillId="0" borderId="0" xfId="2" applyFont="1"/>
    <xf numFmtId="49" fontId="25" fillId="0" borderId="0" xfId="2" applyNumberFormat="1" applyFont="1"/>
    <xf numFmtId="166" fontId="19" fillId="0" borderId="41" xfId="2" applyNumberFormat="1" applyFont="1" applyBorder="1" applyAlignment="1">
      <alignment horizontal="left" vertical="center"/>
    </xf>
    <xf numFmtId="166" fontId="19" fillId="0" borderId="0" xfId="2" applyNumberFormat="1" applyFont="1" applyBorder="1" applyAlignment="1">
      <alignment vertical="center" wrapText="1"/>
    </xf>
    <xf numFmtId="0" fontId="26" fillId="0" borderId="0" xfId="0" applyFont="1" applyAlignment="1">
      <alignment horizontal="left" vertical="center" wrapText="1"/>
    </xf>
    <xf numFmtId="164" fontId="10" fillId="0" borderId="0" xfId="2" applyFont="1" applyAlignment="1" applyProtection="1">
      <alignment horizontal="center" vertical="center" wrapText="1"/>
      <protection locked="0"/>
    </xf>
    <xf numFmtId="164" fontId="26" fillId="0" borderId="0" xfId="2" applyFont="1" applyAlignment="1" applyProtection="1">
      <alignment horizontal="left" vertical="center" wrapText="1"/>
      <protection locked="0"/>
    </xf>
    <xf numFmtId="164" fontId="26" fillId="0" borderId="0" xfId="2" applyFont="1" applyAlignment="1" applyProtection="1">
      <alignment horizontal="left" vertical="center"/>
      <protection locked="0"/>
    </xf>
    <xf numFmtId="49" fontId="10" fillId="0" borderId="0" xfId="2" applyNumberFormat="1" applyFont="1" applyAlignment="1" applyProtection="1">
      <alignment horizontal="left" vertical="center"/>
      <protection locked="0"/>
    </xf>
    <xf numFmtId="164" fontId="10" fillId="0" borderId="0" xfId="2" applyFont="1" applyAlignment="1" applyProtection="1">
      <alignment horizontal="center" vertical="center"/>
      <protection locked="0"/>
    </xf>
    <xf numFmtId="164" fontId="26" fillId="0" borderId="0" xfId="2" applyFont="1"/>
    <xf numFmtId="49" fontId="10" fillId="0" borderId="0" xfId="2" applyNumberFormat="1" applyFont="1"/>
    <xf numFmtId="4" fontId="28" fillId="0" borderId="0" xfId="0" applyNumberFormat="1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4" fontId="29" fillId="0" borderId="0" xfId="2" applyNumberFormat="1" applyFont="1" applyAlignment="1" applyProtection="1">
      <alignment horizontal="center" vertical="center" wrapText="1"/>
      <protection locked="0"/>
    </xf>
    <xf numFmtId="4" fontId="29" fillId="0" borderId="0" xfId="2" applyNumberFormat="1" applyFont="1" applyAlignment="1" applyProtection="1">
      <alignment horizontal="right" vertical="center" wrapText="1"/>
      <protection locked="0"/>
    </xf>
    <xf numFmtId="164" fontId="29" fillId="0" borderId="0" xfId="2" applyFont="1" applyAlignment="1" applyProtection="1">
      <alignment horizontal="right" vertical="center" wrapText="1"/>
      <protection locked="0"/>
    </xf>
    <xf numFmtId="4" fontId="28" fillId="0" borderId="0" xfId="2" applyNumberFormat="1" applyFont="1" applyAlignment="1" applyProtection="1">
      <alignment horizontal="left" vertical="center" wrapText="1"/>
      <protection locked="0"/>
    </xf>
    <xf numFmtId="4" fontId="28" fillId="0" borderId="0" xfId="2" applyNumberFormat="1" applyFont="1" applyAlignment="1" applyProtection="1">
      <alignment horizontal="right" vertical="center" wrapText="1"/>
      <protection locked="0"/>
    </xf>
    <xf numFmtId="164" fontId="28" fillId="0" borderId="0" xfId="2" applyFont="1" applyAlignment="1" applyProtection="1">
      <alignment horizontal="right" vertical="center" wrapText="1"/>
      <protection locked="0"/>
    </xf>
    <xf numFmtId="4" fontId="28" fillId="0" borderId="0" xfId="2" applyNumberFormat="1" applyFont="1" applyAlignment="1" applyProtection="1">
      <alignment horizontal="left" vertical="center"/>
      <protection locked="0"/>
    </xf>
    <xf numFmtId="165" fontId="28" fillId="0" borderId="0" xfId="2" applyNumberFormat="1" applyFont="1" applyAlignment="1" applyProtection="1">
      <alignment horizontal="right" vertical="center"/>
      <protection locked="0"/>
    </xf>
    <xf numFmtId="4" fontId="29" fillId="0" borderId="1" xfId="2" applyNumberFormat="1" applyFont="1" applyBorder="1" applyAlignment="1" applyProtection="1">
      <alignment vertical="center"/>
      <protection locked="0"/>
    </xf>
    <xf numFmtId="4" fontId="29" fillId="0" borderId="1" xfId="2" applyNumberFormat="1" applyFont="1" applyBorder="1" applyAlignment="1" applyProtection="1">
      <alignment horizontal="right" vertical="center" wrapText="1"/>
      <protection locked="0"/>
    </xf>
    <xf numFmtId="164" fontId="29" fillId="0" borderId="1" xfId="2" applyFont="1" applyBorder="1" applyAlignment="1" applyProtection="1">
      <alignment horizontal="right" vertical="center"/>
      <protection locked="0"/>
    </xf>
    <xf numFmtId="4" fontId="31" fillId="0" borderId="4" xfId="2" applyNumberFormat="1" applyFont="1" applyBorder="1" applyAlignment="1" applyProtection="1">
      <alignment horizontal="center" vertical="center" wrapText="1"/>
      <protection locked="0"/>
    </xf>
    <xf numFmtId="4" fontId="31" fillId="0" borderId="10" xfId="2" applyNumberFormat="1" applyFont="1" applyBorder="1" applyAlignment="1" applyProtection="1">
      <alignment horizontal="center" vertical="center" wrapText="1"/>
      <protection locked="0"/>
    </xf>
    <xf numFmtId="4" fontId="31" fillId="0" borderId="3" xfId="2" applyNumberFormat="1" applyFont="1" applyBorder="1" applyAlignment="1" applyProtection="1">
      <alignment horizontal="center" vertical="center" wrapText="1"/>
      <protection locked="0"/>
    </xf>
    <xf numFmtId="164" fontId="31" fillId="0" borderId="11" xfId="2" applyFont="1" applyBorder="1" applyAlignment="1" applyProtection="1">
      <alignment horizontal="center" vertical="center"/>
      <protection locked="0"/>
    </xf>
    <xf numFmtId="4" fontId="30" fillId="0" borderId="16" xfId="1" applyNumberFormat="1" applyFont="1" applyFill="1" applyBorder="1" applyAlignment="1" applyProtection="1">
      <alignment horizontal="right" vertical="center" wrapText="1"/>
      <protection locked="0"/>
    </xf>
    <xf numFmtId="166" fontId="30" fillId="0" borderId="17" xfId="2" applyNumberFormat="1" applyFont="1" applyBorder="1" applyAlignment="1">
      <alignment horizontal="right" vertical="center"/>
    </xf>
    <xf numFmtId="4" fontId="32" fillId="0" borderId="19" xfId="1" applyNumberFormat="1" applyFont="1" applyBorder="1" applyAlignment="1" applyProtection="1">
      <alignment horizontal="right" vertical="center" wrapText="1"/>
      <protection locked="0"/>
    </xf>
    <xf numFmtId="166" fontId="30" fillId="0" borderId="23" xfId="2" applyNumberFormat="1" applyFont="1" applyBorder="1" applyAlignment="1">
      <alignment horizontal="right" vertical="center"/>
    </xf>
    <xf numFmtId="4" fontId="30" fillId="0" borderId="19" xfId="1" applyNumberFormat="1" applyFont="1" applyFill="1" applyBorder="1" applyAlignment="1" applyProtection="1">
      <alignment horizontal="right" vertical="center" wrapText="1"/>
      <protection locked="0"/>
    </xf>
    <xf numFmtId="166" fontId="30" fillId="0" borderId="24" xfId="2" applyNumberFormat="1" applyFont="1" applyBorder="1" applyAlignment="1">
      <alignment horizontal="right" vertical="center"/>
    </xf>
    <xf numFmtId="4" fontId="32" fillId="0" borderId="20" xfId="1" applyNumberFormat="1" applyFont="1" applyBorder="1" applyAlignment="1" applyProtection="1">
      <alignment horizontal="right" vertical="center" wrapText="1"/>
      <protection locked="0"/>
    </xf>
    <xf numFmtId="166" fontId="32" fillId="0" borderId="23" xfId="2" applyNumberFormat="1" applyFont="1" applyBorder="1" applyAlignment="1">
      <alignment horizontal="right" vertical="center"/>
    </xf>
    <xf numFmtId="4" fontId="32" fillId="0" borderId="20" xfId="1" applyNumberFormat="1" applyFont="1" applyFill="1" applyBorder="1" applyAlignment="1" applyProtection="1">
      <alignment horizontal="right" vertical="center" wrapText="1"/>
      <protection locked="0"/>
    </xf>
    <xf numFmtId="4" fontId="33" fillId="0" borderId="20" xfId="1" applyNumberFormat="1" applyFont="1" applyFill="1" applyBorder="1" applyAlignment="1" applyProtection="1">
      <alignment horizontal="center" vertical="center" wrapText="1"/>
      <protection locked="0"/>
    </xf>
    <xf numFmtId="4" fontId="33" fillId="0" borderId="20" xfId="1" applyNumberFormat="1" applyFont="1" applyFill="1" applyBorder="1" applyAlignment="1" applyProtection="1">
      <alignment horizontal="right" vertical="center" wrapText="1"/>
      <protection locked="0"/>
    </xf>
    <xf numFmtId="4" fontId="32" fillId="0" borderId="20" xfId="1" applyNumberFormat="1" applyFont="1" applyFill="1" applyBorder="1"/>
    <xf numFmtId="4" fontId="32" fillId="0" borderId="20" xfId="1" applyNumberFormat="1" applyFont="1" applyFill="1" applyBorder="1" applyAlignment="1">
      <alignment horizontal="right" wrapText="1"/>
    </xf>
    <xf numFmtId="4" fontId="30" fillId="0" borderId="27" xfId="1" applyNumberFormat="1" applyFont="1" applyFill="1" applyBorder="1" applyAlignment="1" applyProtection="1">
      <alignment horizontal="right" vertical="center" wrapText="1"/>
      <protection locked="0"/>
    </xf>
    <xf numFmtId="4" fontId="32" fillId="0" borderId="20" xfId="1" applyNumberFormat="1" applyFont="1" applyFill="1" applyBorder="1" applyAlignment="1" applyProtection="1">
      <alignment vertical="center" wrapText="1"/>
      <protection locked="0"/>
    </xf>
    <xf numFmtId="4" fontId="32" fillId="0" borderId="20" xfId="1" applyNumberFormat="1" applyFont="1" applyBorder="1" applyAlignment="1" applyProtection="1">
      <alignment vertical="center" wrapText="1"/>
      <protection locked="0"/>
    </xf>
    <xf numFmtId="4" fontId="30" fillId="0" borderId="20" xfId="1" applyNumberFormat="1" applyFont="1" applyFill="1" applyBorder="1" applyAlignment="1" applyProtection="1">
      <alignment horizontal="right" vertical="center" wrapText="1"/>
      <protection locked="0"/>
    </xf>
    <xf numFmtId="4" fontId="32" fillId="0" borderId="28" xfId="1" applyNumberFormat="1" applyFont="1" applyBorder="1" applyAlignment="1" applyProtection="1">
      <alignment horizontal="right" vertical="center" wrapText="1"/>
      <protection locked="0"/>
    </xf>
    <xf numFmtId="4" fontId="32" fillId="0" borderId="28" xfId="1" applyNumberFormat="1" applyFont="1" applyFill="1" applyBorder="1" applyAlignment="1" applyProtection="1">
      <alignment horizontal="right" vertical="center" wrapText="1"/>
      <protection locked="0"/>
    </xf>
    <xf numFmtId="4" fontId="32" fillId="0" borderId="19" xfId="1" applyNumberFormat="1" applyFont="1" applyFill="1" applyBorder="1" applyAlignment="1" applyProtection="1">
      <alignment horizontal="right" vertical="center" wrapText="1"/>
      <protection locked="0"/>
    </xf>
    <xf numFmtId="4" fontId="30" fillId="0" borderId="31" xfId="1" applyNumberFormat="1" applyFont="1" applyFill="1" applyBorder="1" applyAlignment="1" applyProtection="1">
      <alignment horizontal="right" vertical="center" wrapText="1"/>
      <protection locked="0"/>
    </xf>
    <xf numFmtId="4" fontId="30" fillId="0" borderId="26" xfId="1" applyNumberFormat="1" applyFont="1" applyBorder="1" applyAlignment="1" applyProtection="1">
      <alignment horizontal="right" vertical="center" wrapText="1"/>
      <protection locked="0"/>
    </xf>
    <xf numFmtId="4" fontId="30" fillId="0" borderId="16" xfId="1" applyNumberFormat="1" applyFont="1" applyBorder="1" applyAlignment="1" applyProtection="1">
      <alignment horizontal="right" vertical="center" wrapText="1"/>
      <protection locked="0"/>
    </xf>
    <xf numFmtId="4" fontId="30" fillId="0" borderId="20" xfId="1" applyNumberFormat="1" applyFont="1" applyBorder="1" applyAlignment="1" applyProtection="1">
      <alignment horizontal="right" vertical="center" wrapText="1"/>
      <protection locked="0"/>
    </xf>
    <xf numFmtId="4" fontId="34" fillId="0" borderId="20" xfId="1" applyNumberFormat="1" applyFont="1" applyFill="1" applyBorder="1" applyAlignment="1" applyProtection="1">
      <alignment horizontal="right" vertical="center" wrapText="1"/>
      <protection locked="0"/>
    </xf>
    <xf numFmtId="4" fontId="33" fillId="0" borderId="20" xfId="1" applyNumberFormat="1" applyFont="1" applyBorder="1" applyAlignment="1" applyProtection="1">
      <alignment horizontal="right" vertical="center" wrapText="1"/>
      <protection locked="0"/>
    </xf>
    <xf numFmtId="4" fontId="34" fillId="0" borderId="20" xfId="1" applyNumberFormat="1" applyFont="1" applyBorder="1" applyAlignment="1" applyProtection="1">
      <alignment horizontal="right" vertical="center" wrapText="1"/>
      <protection locked="0"/>
    </xf>
    <xf numFmtId="4" fontId="33" fillId="0" borderId="28" xfId="1" applyNumberFormat="1" applyFont="1" applyBorder="1" applyAlignment="1" applyProtection="1">
      <alignment horizontal="right" vertical="center" wrapText="1"/>
      <protection locked="0"/>
    </xf>
    <xf numFmtId="4" fontId="33" fillId="0" borderId="31" xfId="1" applyNumberFormat="1" applyFont="1" applyFill="1" applyBorder="1" applyAlignment="1" applyProtection="1">
      <alignment horizontal="right" vertical="center" wrapText="1"/>
      <protection locked="0"/>
    </xf>
    <xf numFmtId="166" fontId="30" fillId="0" borderId="34" xfId="2" applyNumberFormat="1" applyFont="1" applyBorder="1" applyAlignment="1">
      <alignment horizontal="right" vertical="center"/>
    </xf>
    <xf numFmtId="4" fontId="30" fillId="0" borderId="13" xfId="1" applyNumberFormat="1" applyFont="1" applyFill="1" applyBorder="1" applyAlignment="1" applyProtection="1">
      <alignment horizontal="right" vertical="center" wrapText="1"/>
      <protection locked="0"/>
    </xf>
    <xf numFmtId="4" fontId="30" fillId="0" borderId="28" xfId="1" applyNumberFormat="1" applyFont="1" applyBorder="1" applyAlignment="1" applyProtection="1">
      <alignment horizontal="right" vertical="center" wrapText="1"/>
      <protection locked="0"/>
    </xf>
    <xf numFmtId="166" fontId="30" fillId="0" borderId="39" xfId="2" applyNumberFormat="1" applyFont="1" applyBorder="1" applyAlignment="1">
      <alignment horizontal="right" vertical="center"/>
    </xf>
    <xf numFmtId="4" fontId="30" fillId="0" borderId="19" xfId="1" applyNumberFormat="1" applyFont="1" applyBorder="1" applyAlignment="1" applyProtection="1">
      <alignment horizontal="right" vertical="center" wrapText="1"/>
      <protection locked="0"/>
    </xf>
    <xf numFmtId="4" fontId="32" fillId="0" borderId="36" xfId="1" applyNumberFormat="1" applyFont="1" applyBorder="1" applyAlignment="1" applyProtection="1">
      <alignment horizontal="right" vertical="center" wrapText="1"/>
      <protection locked="0"/>
    </xf>
    <xf numFmtId="4" fontId="30" fillId="2" borderId="3" xfId="1" applyNumberFormat="1" applyFont="1" applyFill="1" applyBorder="1" applyAlignment="1" applyProtection="1">
      <alignment horizontal="right" vertical="center" wrapText="1"/>
      <protection locked="0"/>
    </xf>
    <xf numFmtId="166" fontId="30" fillId="2" borderId="11" xfId="2" applyNumberFormat="1" applyFont="1" applyFill="1" applyBorder="1" applyAlignment="1">
      <alignment horizontal="right" vertical="center"/>
    </xf>
    <xf numFmtId="4" fontId="32" fillId="0" borderId="31" xfId="1" applyNumberFormat="1" applyFont="1" applyFill="1" applyBorder="1" applyAlignment="1" applyProtection="1">
      <alignment horizontal="right" vertical="center" wrapText="1"/>
      <protection locked="0"/>
    </xf>
    <xf numFmtId="166" fontId="32" fillId="0" borderId="34" xfId="2" applyNumberFormat="1" applyFont="1" applyBorder="1" applyAlignment="1">
      <alignment horizontal="right" vertical="center"/>
    </xf>
    <xf numFmtId="166" fontId="32" fillId="0" borderId="34" xfId="2" applyNumberFormat="1" applyFont="1" applyBorder="1" applyAlignment="1" applyProtection="1">
      <alignment horizontal="right" vertical="center"/>
      <protection locked="0"/>
    </xf>
    <xf numFmtId="166" fontId="31" fillId="0" borderId="11" xfId="2" applyNumberFormat="1" applyFont="1" applyBorder="1" applyAlignment="1" applyProtection="1">
      <alignment horizontal="center" vertical="center" wrapText="1"/>
      <protection locked="0"/>
    </xf>
    <xf numFmtId="4" fontId="30" fillId="0" borderId="13" xfId="1" applyNumberFormat="1" applyFont="1" applyBorder="1" applyAlignment="1" applyProtection="1">
      <alignment horizontal="right" vertical="center"/>
      <protection locked="0"/>
    </xf>
    <xf numFmtId="4" fontId="30" fillId="0" borderId="13" xfId="1" applyNumberFormat="1" applyFont="1" applyBorder="1" applyAlignment="1" applyProtection="1">
      <alignment horizontal="right" vertical="center" wrapText="1"/>
      <protection locked="0"/>
    </xf>
    <xf numFmtId="4" fontId="30" fillId="0" borderId="20" xfId="1" applyNumberFormat="1" applyFont="1" applyBorder="1" applyAlignment="1" applyProtection="1">
      <alignment vertical="center"/>
      <protection locked="0"/>
    </xf>
    <xf numFmtId="4" fontId="32" fillId="0" borderId="20" xfId="1" applyNumberFormat="1" applyFont="1" applyFill="1" applyBorder="1" applyAlignment="1" applyProtection="1">
      <alignment vertical="center"/>
      <protection locked="0"/>
    </xf>
    <xf numFmtId="4" fontId="33" fillId="0" borderId="28" xfId="1" applyNumberFormat="1" applyFont="1" applyBorder="1" applyAlignment="1" applyProtection="1">
      <alignment horizontal="right" vertical="center"/>
      <protection locked="0"/>
    </xf>
    <xf numFmtId="4" fontId="32" fillId="0" borderId="19" xfId="1" applyNumberFormat="1" applyFont="1" applyFill="1" applyBorder="1" applyAlignment="1" applyProtection="1">
      <alignment horizontal="right" vertical="center"/>
      <protection locked="0"/>
    </xf>
    <xf numFmtId="4" fontId="32" fillId="5" borderId="27" xfId="1" applyNumberFormat="1" applyFont="1" applyFill="1" applyBorder="1" applyAlignment="1" applyProtection="1">
      <alignment horizontal="right" vertical="center"/>
      <protection locked="0"/>
    </xf>
    <xf numFmtId="4" fontId="30" fillId="0" borderId="20" xfId="1" applyNumberFormat="1" applyFont="1" applyBorder="1" applyAlignment="1" applyProtection="1">
      <alignment horizontal="right" vertical="center"/>
      <protection locked="0"/>
    </xf>
    <xf numFmtId="4" fontId="35" fillId="0" borderId="20" xfId="1" applyNumberFormat="1" applyFont="1" applyFill="1" applyBorder="1" applyAlignment="1" applyProtection="1">
      <alignment horizontal="right" vertical="center" wrapText="1"/>
      <protection locked="0"/>
    </xf>
    <xf numFmtId="4" fontId="32" fillId="0" borderId="20" xfId="1" applyNumberFormat="1" applyFont="1" applyFill="1" applyBorder="1" applyAlignment="1" applyProtection="1">
      <alignment horizontal="right" vertical="center"/>
      <protection locked="0"/>
    </xf>
    <xf numFmtId="4" fontId="33" fillId="0" borderId="20" xfId="1" applyNumberFormat="1" applyFont="1" applyBorder="1" applyAlignment="1" applyProtection="1">
      <alignment horizontal="right" vertical="center"/>
      <protection locked="0"/>
    </xf>
    <xf numFmtId="4" fontId="36" fillId="0" borderId="20" xfId="1" applyNumberFormat="1" applyFont="1" applyBorder="1" applyAlignment="1" applyProtection="1">
      <alignment horizontal="right" vertical="center"/>
      <protection locked="0"/>
    </xf>
    <xf numFmtId="4" fontId="34" fillId="0" borderId="20" xfId="1" applyNumberFormat="1" applyFont="1" applyBorder="1" applyAlignment="1" applyProtection="1">
      <alignment horizontal="right" vertical="center"/>
      <protection locked="0"/>
    </xf>
    <xf numFmtId="4" fontId="32" fillId="0" borderId="28" xfId="1" applyNumberFormat="1" applyFont="1" applyFill="1" applyBorder="1" applyAlignment="1" applyProtection="1">
      <alignment horizontal="right" vertical="center"/>
      <protection locked="0"/>
    </xf>
    <xf numFmtId="4" fontId="35" fillId="0" borderId="13" xfId="1" applyNumberFormat="1" applyFont="1" applyFill="1" applyBorder="1" applyAlignment="1" applyProtection="1">
      <alignment horizontal="right" vertical="center" wrapText="1"/>
      <protection locked="0"/>
    </xf>
    <xf numFmtId="4" fontId="32" fillId="0" borderId="20" xfId="1" applyNumberFormat="1" applyFont="1" applyBorder="1" applyAlignment="1" applyProtection="1">
      <alignment horizontal="right" vertical="center"/>
      <protection locked="0"/>
    </xf>
    <xf numFmtId="4" fontId="30" fillId="0" borderId="20" xfId="1" applyNumberFormat="1" applyFont="1" applyFill="1" applyBorder="1" applyAlignment="1" applyProtection="1">
      <alignment horizontal="right" vertical="center"/>
      <protection locked="0"/>
    </xf>
    <xf numFmtId="4" fontId="30" fillId="5" borderId="20" xfId="1" applyNumberFormat="1" applyFont="1" applyFill="1" applyBorder="1" applyAlignment="1" applyProtection="1">
      <alignment vertical="center"/>
      <protection locked="0"/>
    </xf>
    <xf numFmtId="4" fontId="32" fillId="0" borderId="20" xfId="1" applyNumberFormat="1" applyFont="1" applyBorder="1" applyAlignment="1" applyProtection="1">
      <alignment vertical="center"/>
      <protection locked="0"/>
    </xf>
    <xf numFmtId="4" fontId="32" fillId="5" borderId="20" xfId="1" applyNumberFormat="1" applyFont="1" applyFill="1" applyBorder="1" applyAlignment="1" applyProtection="1">
      <alignment horizontal="right" vertical="center"/>
      <protection locked="0"/>
    </xf>
    <xf numFmtId="4" fontId="30" fillId="5" borderId="20" xfId="1" applyNumberFormat="1" applyFont="1" applyFill="1" applyBorder="1" applyAlignment="1" applyProtection="1">
      <alignment horizontal="right" vertical="center"/>
      <protection locked="0"/>
    </xf>
    <xf numFmtId="166" fontId="30" fillId="5" borderId="23" xfId="2" applyNumberFormat="1" applyFont="1" applyFill="1" applyBorder="1" applyAlignment="1">
      <alignment horizontal="right" vertical="center"/>
    </xf>
    <xf numFmtId="166" fontId="32" fillId="5" borderId="23" xfId="2" applyNumberFormat="1" applyFont="1" applyFill="1" applyBorder="1" applyAlignment="1">
      <alignment horizontal="right" vertical="center"/>
    </xf>
    <xf numFmtId="4" fontId="32" fillId="5" borderId="20" xfId="1" applyNumberFormat="1" applyFont="1" applyFill="1" applyBorder="1" applyAlignment="1" applyProtection="1">
      <alignment horizontal="right" vertical="center" wrapText="1"/>
      <protection locked="0"/>
    </xf>
    <xf numFmtId="4" fontId="32" fillId="0" borderId="19" xfId="1" applyNumberFormat="1" applyFont="1" applyFill="1" applyBorder="1" applyAlignment="1" applyProtection="1">
      <alignment vertical="center"/>
      <protection locked="0"/>
    </xf>
    <xf numFmtId="4" fontId="32" fillId="0" borderId="26" xfId="1" applyNumberFormat="1" applyFont="1" applyFill="1" applyBorder="1" applyAlignment="1" applyProtection="1">
      <alignment vertical="center"/>
      <protection locked="0"/>
    </xf>
    <xf numFmtId="4" fontId="34" fillId="0" borderId="20" xfId="1" applyNumberFormat="1" applyFont="1" applyFill="1" applyBorder="1" applyAlignment="1" applyProtection="1">
      <alignment horizontal="right" vertical="center"/>
      <protection locked="0"/>
    </xf>
    <xf numFmtId="4" fontId="30" fillId="0" borderId="3" xfId="1" applyNumberFormat="1" applyFont="1" applyFill="1" applyBorder="1" applyAlignment="1" applyProtection="1">
      <alignment horizontal="right" vertical="center"/>
      <protection locked="0"/>
    </xf>
    <xf numFmtId="4" fontId="30" fillId="0" borderId="3" xfId="1" applyNumberFormat="1" applyFont="1" applyFill="1" applyBorder="1" applyAlignment="1" applyProtection="1">
      <alignment horizontal="right" vertical="center" wrapText="1"/>
      <protection locked="0"/>
    </xf>
    <xf numFmtId="4" fontId="30" fillId="0" borderId="27" xfId="1" applyNumberFormat="1" applyFont="1" applyBorder="1" applyAlignment="1" applyProtection="1">
      <alignment horizontal="right" vertical="center"/>
      <protection locked="0"/>
    </xf>
    <xf numFmtId="4" fontId="33" fillId="0" borderId="20" xfId="1" applyNumberFormat="1" applyFont="1" applyFill="1" applyBorder="1" applyAlignment="1" applyProtection="1">
      <alignment horizontal="right" vertical="center"/>
      <protection locked="0"/>
    </xf>
    <xf numFmtId="4" fontId="32" fillId="0" borderId="28" xfId="1" applyNumberFormat="1" applyFont="1" applyBorder="1" applyAlignment="1" applyProtection="1">
      <alignment horizontal="right" vertical="center"/>
      <protection locked="0"/>
    </xf>
    <xf numFmtId="4" fontId="32" fillId="0" borderId="31" xfId="1" applyNumberFormat="1" applyFont="1" applyFill="1" applyBorder="1" applyAlignment="1" applyProtection="1">
      <alignment horizontal="right" vertical="center"/>
      <protection locked="0"/>
    </xf>
    <xf numFmtId="4" fontId="32" fillId="0" borderId="31" xfId="1" applyNumberFormat="1" applyFont="1" applyBorder="1" applyAlignment="1" applyProtection="1">
      <alignment horizontal="right" vertical="center" wrapText="1"/>
      <protection locked="0"/>
    </xf>
    <xf numFmtId="4" fontId="35" fillId="0" borderId="20" xfId="1" applyNumberFormat="1" applyFont="1" applyFill="1" applyBorder="1" applyAlignment="1" applyProtection="1">
      <alignment horizontal="right" vertical="center"/>
      <protection locked="0"/>
    </xf>
    <xf numFmtId="4" fontId="34" fillId="0" borderId="31" xfId="1" applyNumberFormat="1" applyFont="1" applyFill="1" applyBorder="1" applyAlignment="1" applyProtection="1">
      <alignment horizontal="right" vertical="center" wrapText="1"/>
      <protection locked="0"/>
    </xf>
    <xf numFmtId="4" fontId="30" fillId="0" borderId="26" xfId="2" applyNumberFormat="1" applyFont="1" applyBorder="1" applyAlignment="1">
      <alignment horizontal="right" vertical="center"/>
    </xf>
    <xf numFmtId="4" fontId="30" fillId="0" borderId="16" xfId="2" applyNumberFormat="1" applyFont="1" applyBorder="1" applyAlignment="1">
      <alignment horizontal="right" vertical="center" wrapText="1"/>
    </xf>
    <xf numFmtId="4" fontId="34" fillId="0" borderId="20" xfId="1" applyNumberFormat="1" applyFont="1" applyFill="1" applyBorder="1" applyAlignment="1" applyProtection="1">
      <alignment vertical="center"/>
      <protection locked="0"/>
    </xf>
    <xf numFmtId="4" fontId="33" fillId="0" borderId="20" xfId="1" applyNumberFormat="1" applyFont="1" applyBorder="1" applyAlignment="1">
      <alignment vertical="center"/>
    </xf>
    <xf numFmtId="4" fontId="33" fillId="0" borderId="20" xfId="1" applyNumberFormat="1" applyFont="1" applyFill="1" applyBorder="1" applyAlignment="1">
      <alignment horizontal="right" vertical="center" wrapText="1"/>
    </xf>
    <xf numFmtId="4" fontId="36" fillId="5" borderId="20" xfId="1" applyNumberFormat="1" applyFont="1" applyFill="1" applyBorder="1" applyAlignment="1" applyProtection="1">
      <alignment horizontal="right" vertical="center"/>
      <protection locked="0"/>
    </xf>
    <xf numFmtId="4" fontId="30" fillId="0" borderId="28" xfId="1" applyNumberFormat="1" applyFont="1" applyBorder="1" applyAlignment="1" applyProtection="1">
      <alignment horizontal="right" vertical="center"/>
      <protection locked="0"/>
    </xf>
    <xf numFmtId="4" fontId="30" fillId="0" borderId="44" xfId="1" applyNumberFormat="1" applyFont="1" applyFill="1" applyBorder="1" applyAlignment="1" applyProtection="1">
      <alignment horizontal="right" vertical="center" wrapText="1"/>
    </xf>
    <xf numFmtId="4" fontId="30" fillId="0" borderId="16" xfId="1" applyNumberFormat="1" applyFont="1" applyFill="1" applyBorder="1" applyAlignment="1" applyProtection="1">
      <alignment horizontal="right" vertical="center" wrapText="1"/>
    </xf>
    <xf numFmtId="4" fontId="34" fillId="0" borderId="31" xfId="1" applyNumberFormat="1" applyFont="1" applyFill="1" applyBorder="1" applyAlignment="1">
      <alignment vertical="center"/>
    </xf>
    <xf numFmtId="4" fontId="34" fillId="0" borderId="30" xfId="1" applyNumberFormat="1" applyFont="1" applyFill="1" applyBorder="1" applyAlignment="1">
      <alignment horizontal="right" vertical="center" wrapText="1"/>
    </xf>
    <xf numFmtId="4" fontId="30" fillId="0" borderId="27" xfId="1" applyNumberFormat="1" applyFont="1" applyBorder="1" applyAlignment="1" applyProtection="1">
      <alignment horizontal="right" vertical="center" wrapText="1"/>
      <protection locked="0"/>
    </xf>
    <xf numFmtId="4" fontId="30" fillId="0" borderId="30" xfId="1" applyNumberFormat="1" applyFont="1" applyBorder="1" applyAlignment="1" applyProtection="1">
      <alignment horizontal="right" vertical="center"/>
      <protection locked="0"/>
    </xf>
    <xf numFmtId="4" fontId="30" fillId="0" borderId="30" xfId="1" applyNumberFormat="1" applyFont="1" applyBorder="1" applyAlignment="1" applyProtection="1">
      <alignment horizontal="right" vertical="center" wrapText="1"/>
      <protection locked="0"/>
    </xf>
    <xf numFmtId="4" fontId="30" fillId="0" borderId="0" xfId="1" applyNumberFormat="1" applyFont="1" applyFill="1" applyBorder="1" applyAlignment="1">
      <alignment vertical="center"/>
    </xf>
    <xf numFmtId="4" fontId="30" fillId="0" borderId="0" xfId="1" applyNumberFormat="1" applyFont="1" applyFill="1" applyBorder="1" applyAlignment="1">
      <alignment horizontal="right" vertical="center" wrapText="1"/>
    </xf>
    <xf numFmtId="164" fontId="33" fillId="0" borderId="0" xfId="2" applyFont="1" applyAlignment="1" applyProtection="1">
      <alignment horizontal="right" vertical="center"/>
      <protection locked="0"/>
    </xf>
    <xf numFmtId="4" fontId="32" fillId="0" borderId="0" xfId="2" applyNumberFormat="1" applyFont="1" applyProtection="1">
      <protection locked="0"/>
    </xf>
    <xf numFmtId="4" fontId="32" fillId="0" borderId="0" xfId="2" applyNumberFormat="1" applyFont="1" applyAlignment="1" applyProtection="1">
      <alignment horizontal="right" wrapText="1"/>
      <protection locked="0"/>
    </xf>
    <xf numFmtId="4" fontId="37" fillId="0" borderId="0" xfId="2" applyNumberFormat="1" applyFont="1" applyProtection="1">
      <protection locked="0"/>
    </xf>
    <xf numFmtId="4" fontId="33" fillId="0" borderId="0" xfId="2" applyNumberFormat="1" applyFont="1" applyProtection="1">
      <protection locked="0"/>
    </xf>
    <xf numFmtId="4" fontId="30" fillId="0" borderId="0" xfId="2" applyNumberFormat="1" applyFont="1" applyAlignment="1">
      <alignment horizontal="center"/>
    </xf>
    <xf numFmtId="4" fontId="32" fillId="0" borderId="0" xfId="2" applyNumberFormat="1" applyFont="1" applyAlignment="1" applyProtection="1">
      <alignment horizontal="center" vertical="center"/>
      <protection locked="0"/>
    </xf>
    <xf numFmtId="4" fontId="32" fillId="0" borderId="0" xfId="2" applyNumberFormat="1" applyFont="1" applyAlignment="1" applyProtection="1">
      <alignment horizontal="right" vertical="center" wrapText="1"/>
      <protection locked="0"/>
    </xf>
    <xf numFmtId="4" fontId="28" fillId="0" borderId="0" xfId="2" applyNumberFormat="1" applyFont="1" applyProtection="1">
      <protection locked="0"/>
    </xf>
    <xf numFmtId="165" fontId="32" fillId="0" borderId="0" xfId="2" applyNumberFormat="1" applyFont="1" applyAlignment="1" applyProtection="1">
      <alignment horizontal="right" vertical="center"/>
      <protection locked="0"/>
    </xf>
    <xf numFmtId="164" fontId="29" fillId="0" borderId="0" xfId="2" applyFont="1" applyAlignment="1" applyProtection="1">
      <alignment horizontal="center" vertical="center" wrapText="1"/>
      <protection locked="0"/>
    </xf>
    <xf numFmtId="164" fontId="28" fillId="0" borderId="0" xfId="2" applyFont="1" applyAlignment="1" applyProtection="1">
      <alignment horizontal="left" vertical="center" wrapText="1"/>
      <protection locked="0"/>
    </xf>
    <xf numFmtId="49" fontId="28" fillId="0" borderId="0" xfId="2" applyNumberFormat="1" applyFont="1" applyAlignment="1" applyProtection="1">
      <alignment horizontal="center" vertical="center"/>
      <protection locked="0"/>
    </xf>
    <xf numFmtId="164" fontId="28" fillId="0" borderId="0" xfId="2" applyFont="1" applyAlignment="1" applyProtection="1">
      <alignment horizontal="center" vertical="center"/>
      <protection locked="0"/>
    </xf>
    <xf numFmtId="164" fontId="28" fillId="0" borderId="0" xfId="2" applyFont="1" applyAlignment="1" applyProtection="1">
      <alignment horizontal="left" vertical="center"/>
      <protection locked="0"/>
    </xf>
    <xf numFmtId="49" fontId="38" fillId="0" borderId="19" xfId="2" applyNumberFormat="1" applyFont="1" applyBorder="1" applyAlignment="1" applyProtection="1">
      <alignment horizontal="center" vertical="center"/>
      <protection locked="0"/>
    </xf>
    <xf numFmtId="49" fontId="39" fillId="0" borderId="22" xfId="2" applyNumberFormat="1" applyFont="1" applyBorder="1" applyAlignment="1" applyProtection="1">
      <alignment horizontal="center" vertical="center" wrapText="1"/>
      <protection locked="0"/>
    </xf>
    <xf numFmtId="49" fontId="39" fillId="0" borderId="19" xfId="2" applyNumberFormat="1" applyFont="1" applyBorder="1" applyAlignment="1" applyProtection="1">
      <alignment horizontal="center" vertical="center" wrapText="1"/>
      <protection locked="0"/>
    </xf>
    <xf numFmtId="49" fontId="39" fillId="0" borderId="22" xfId="2" applyNumberFormat="1" applyFont="1" applyBorder="1" applyAlignment="1" applyProtection="1">
      <alignment horizontal="center" vertical="center"/>
      <protection locked="0"/>
    </xf>
    <xf numFmtId="49" fontId="39" fillId="0" borderId="19" xfId="2" applyNumberFormat="1" applyFont="1" applyBorder="1" applyAlignment="1" applyProtection="1">
      <alignment horizontal="center" vertical="center"/>
      <protection locked="0"/>
    </xf>
    <xf numFmtId="49" fontId="38" fillId="0" borderId="26" xfId="2" applyNumberFormat="1" applyFont="1" applyBorder="1" applyAlignment="1" applyProtection="1">
      <alignment horizontal="center" vertical="center"/>
      <protection locked="0"/>
    </xf>
    <xf numFmtId="49" fontId="38" fillId="0" borderId="30" xfId="2" applyNumberFormat="1" applyFont="1" applyBorder="1" applyAlignment="1" applyProtection="1">
      <alignment horizontal="center" vertical="center"/>
      <protection locked="0"/>
    </xf>
    <xf numFmtId="49" fontId="39" fillId="0" borderId="30" xfId="2" applyNumberFormat="1" applyFont="1" applyBorder="1" applyAlignment="1" applyProtection="1">
      <alignment horizontal="center" vertical="center"/>
      <protection locked="0"/>
    </xf>
    <xf numFmtId="49" fontId="39" fillId="0" borderId="36" xfId="2" applyNumberFormat="1" applyFont="1" applyBorder="1" applyAlignment="1" applyProtection="1">
      <alignment horizontal="center" vertical="center"/>
      <protection locked="0"/>
    </xf>
    <xf numFmtId="49" fontId="39" fillId="0" borderId="19" xfId="2" applyNumberFormat="1" applyFont="1" applyBorder="1" applyAlignment="1" applyProtection="1">
      <alignment vertical="center"/>
      <protection locked="0"/>
    </xf>
    <xf numFmtId="49" fontId="38" fillId="0" borderId="19" xfId="2" applyNumberFormat="1" applyFont="1" applyBorder="1" applyAlignment="1">
      <alignment horizontal="center" vertical="center"/>
    </xf>
    <xf numFmtId="49" fontId="39" fillId="0" borderId="19" xfId="2" applyNumberFormat="1" applyFont="1" applyBorder="1" applyAlignment="1">
      <alignment horizontal="center" vertical="center"/>
    </xf>
    <xf numFmtId="164" fontId="39" fillId="0" borderId="19" xfId="2" applyFont="1" applyBorder="1" applyAlignment="1">
      <alignment horizontal="center" vertical="center"/>
    </xf>
    <xf numFmtId="49" fontId="39" fillId="5" borderId="19" xfId="2" applyNumberFormat="1" applyFont="1" applyFill="1" applyBorder="1" applyAlignment="1">
      <alignment horizontal="center" vertical="center"/>
    </xf>
    <xf numFmtId="49" fontId="39" fillId="0" borderId="36" xfId="2" applyNumberFormat="1" applyFont="1" applyBorder="1" applyAlignment="1">
      <alignment horizontal="center" vertical="center"/>
    </xf>
    <xf numFmtId="164" fontId="39" fillId="0" borderId="22" xfId="2" applyFont="1" applyBorder="1" applyAlignment="1">
      <alignment horizontal="center" vertical="center"/>
    </xf>
    <xf numFmtId="49" fontId="38" fillId="5" borderId="19" xfId="2" applyNumberFormat="1" applyFont="1" applyFill="1" applyBorder="1" applyAlignment="1">
      <alignment horizontal="center" vertical="center"/>
    </xf>
    <xf numFmtId="49" fontId="39" fillId="0" borderId="30" xfId="2" applyNumberFormat="1" applyFont="1" applyBorder="1" applyAlignment="1">
      <alignment horizontal="center" vertical="center"/>
    </xf>
    <xf numFmtId="49" fontId="38" fillId="0" borderId="26" xfId="2" applyNumberFormat="1" applyFont="1" applyBorder="1" applyAlignment="1">
      <alignment horizontal="center" vertical="center"/>
    </xf>
    <xf numFmtId="49" fontId="38" fillId="0" borderId="36" xfId="2" applyNumberFormat="1" applyFont="1" applyBorder="1" applyAlignment="1">
      <alignment horizontal="center" vertical="center"/>
    </xf>
    <xf numFmtId="49" fontId="38" fillId="0" borderId="16" xfId="2" applyNumberFormat="1" applyFont="1" applyBorder="1" applyAlignment="1" applyProtection="1">
      <alignment horizontal="center"/>
      <protection locked="0"/>
    </xf>
    <xf numFmtId="49" fontId="39" fillId="0" borderId="30" xfId="2" applyNumberFormat="1" applyFont="1" applyBorder="1" applyAlignment="1" applyProtection="1">
      <alignment horizontal="center"/>
      <protection locked="0"/>
    </xf>
    <xf numFmtId="49" fontId="39" fillId="0" borderId="26" xfId="2" applyNumberFormat="1" applyFont="1" applyBorder="1" applyAlignment="1">
      <alignment horizontal="center" vertical="center"/>
    </xf>
    <xf numFmtId="49" fontId="42" fillId="0" borderId="0" xfId="2" applyNumberFormat="1" applyFont="1" applyAlignment="1">
      <alignment horizontal="center"/>
    </xf>
    <xf numFmtId="164" fontId="42" fillId="0" borderId="0" xfId="2" applyFont="1" applyAlignment="1">
      <alignment horizontal="center"/>
    </xf>
    <xf numFmtId="164" fontId="42" fillId="0" borderId="0" xfId="2" applyFont="1" applyAlignment="1" applyProtection="1">
      <alignment horizontal="center"/>
      <protection locked="0"/>
    </xf>
    <xf numFmtId="164" fontId="42" fillId="0" borderId="0" xfId="2" applyFont="1" applyProtection="1">
      <protection locked="0"/>
    </xf>
    <xf numFmtId="164" fontId="42" fillId="0" borderId="0" xfId="2" applyFont="1"/>
    <xf numFmtId="49" fontId="28" fillId="0" borderId="0" xfId="2" applyNumberFormat="1" applyFont="1" applyAlignment="1">
      <alignment horizontal="center"/>
    </xf>
    <xf numFmtId="164" fontId="28" fillId="0" borderId="0" xfId="2" applyFont="1" applyAlignment="1">
      <alignment horizontal="center"/>
    </xf>
    <xf numFmtId="164" fontId="28" fillId="0" borderId="0" xfId="2" applyFont="1" applyAlignment="1" applyProtection="1">
      <alignment horizontal="center"/>
      <protection locked="0"/>
    </xf>
    <xf numFmtId="164" fontId="28" fillId="0" borderId="0" xfId="2" applyFont="1" applyProtection="1">
      <protection locked="0"/>
    </xf>
    <xf numFmtId="164" fontId="28" fillId="0" borderId="0" xfId="2" applyFont="1"/>
    <xf numFmtId="164" fontId="29" fillId="0" borderId="0" xfId="2" applyFont="1" applyAlignment="1">
      <alignment horizontal="center"/>
    </xf>
    <xf numFmtId="164" fontId="43" fillId="0" borderId="0" xfId="2" applyFont="1" applyProtection="1">
      <protection locked="0"/>
    </xf>
    <xf numFmtId="164" fontId="29" fillId="0" borderId="0" xfId="2" applyFont="1" applyAlignment="1" applyProtection="1">
      <alignment horizontal="center" vertical="center"/>
      <protection locked="0"/>
    </xf>
    <xf numFmtId="49" fontId="44" fillId="0" borderId="0" xfId="2" applyNumberFormat="1" applyFont="1" applyAlignment="1">
      <alignment horizontal="center"/>
    </xf>
    <xf numFmtId="164" fontId="44" fillId="0" borderId="0" xfId="2" applyFont="1" applyAlignment="1">
      <alignment horizontal="center"/>
    </xf>
    <xf numFmtId="164" fontId="44" fillId="0" borderId="0" xfId="2" applyFont="1" applyAlignment="1" applyProtection="1">
      <alignment horizontal="center"/>
      <protection locked="0"/>
    </xf>
    <xf numFmtId="164" fontId="44" fillId="0" borderId="0" xfId="2" applyFont="1" applyProtection="1">
      <protection locked="0"/>
    </xf>
    <xf numFmtId="167" fontId="31" fillId="0" borderId="0" xfId="2" applyNumberFormat="1" applyFont="1" applyAlignment="1" applyProtection="1">
      <alignment horizontal="center" vertical="center"/>
      <protection locked="0"/>
    </xf>
    <xf numFmtId="164" fontId="44" fillId="0" borderId="0" xfId="2" applyFont="1"/>
    <xf numFmtId="166" fontId="23" fillId="0" borderId="0" xfId="2" applyNumberFormat="1" applyFont="1" applyBorder="1" applyAlignment="1">
      <alignment vertical="center"/>
    </xf>
    <xf numFmtId="166" fontId="8" fillId="0" borderId="41" xfId="2" applyNumberFormat="1" applyFont="1" applyBorder="1" applyAlignment="1">
      <alignment horizontal="left"/>
    </xf>
    <xf numFmtId="166" fontId="8" fillId="0" borderId="0" xfId="2" applyNumberFormat="1" applyFont="1" applyBorder="1" applyAlignment="1">
      <alignment horizontal="left"/>
    </xf>
    <xf numFmtId="166" fontId="2" fillId="0" borderId="41" xfId="2" applyNumberFormat="1" applyFont="1" applyBorder="1" applyAlignment="1">
      <alignment horizontal="left" vertical="center"/>
    </xf>
    <xf numFmtId="166" fontId="2" fillId="0" borderId="0" xfId="2" applyNumberFormat="1" applyFont="1" applyBorder="1" applyAlignment="1">
      <alignment horizontal="left" vertical="center"/>
    </xf>
    <xf numFmtId="166" fontId="8" fillId="0" borderId="0" xfId="2" applyNumberFormat="1" applyFont="1" applyBorder="1" applyAlignment="1">
      <alignment horizontal="left" vertical="center"/>
    </xf>
    <xf numFmtId="166" fontId="18" fillId="0" borderId="41" xfId="2" applyNumberFormat="1" applyFont="1" applyBorder="1" applyAlignment="1">
      <alignment horizontal="left" vertical="center"/>
    </xf>
    <xf numFmtId="166" fontId="18" fillId="0" borderId="0" xfId="2" applyNumberFormat="1" applyFont="1" applyBorder="1" applyAlignment="1">
      <alignment horizontal="left" vertical="center"/>
    </xf>
    <xf numFmtId="164" fontId="45" fillId="0" borderId="0" xfId="2" applyFont="1" applyBorder="1" applyProtection="1">
      <protection locked="0"/>
    </xf>
    <xf numFmtId="164" fontId="6" fillId="0" borderId="0" xfId="2" applyFont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left"/>
    </xf>
    <xf numFmtId="164" fontId="8" fillId="0" borderId="0" xfId="2" applyFont="1" applyAlignment="1" applyProtection="1">
      <alignment horizontal="left" vertical="center" wrapText="1"/>
      <protection locked="0"/>
    </xf>
    <xf numFmtId="165" fontId="4" fillId="0" borderId="0" xfId="2" applyNumberFormat="1" applyFont="1" applyAlignment="1" applyProtection="1">
      <alignment horizontal="left"/>
      <protection locked="0"/>
    </xf>
    <xf numFmtId="164" fontId="8" fillId="0" borderId="0" xfId="2" applyFont="1" applyBorder="1" applyAlignment="1" applyProtection="1">
      <alignment horizontal="left" vertical="center"/>
      <protection locked="0"/>
    </xf>
    <xf numFmtId="49" fontId="11" fillId="0" borderId="0" xfId="2" applyNumberFormat="1" applyFont="1" applyBorder="1" applyAlignment="1" applyProtection="1">
      <alignment horizontal="left" vertical="center" wrapText="1"/>
      <protection locked="0"/>
    </xf>
    <xf numFmtId="164" fontId="7" fillId="0" borderId="0" xfId="2" applyFont="1" applyBorder="1" applyAlignment="1" applyProtection="1">
      <alignment horizontal="left" vertical="center"/>
      <protection locked="0"/>
    </xf>
    <xf numFmtId="9" fontId="8" fillId="0" borderId="0" xfId="2" applyNumberFormat="1" applyFont="1" applyBorder="1" applyAlignment="1">
      <alignment horizontal="left"/>
    </xf>
    <xf numFmtId="166" fontId="2" fillId="0" borderId="0" xfId="2" applyNumberFormat="1" applyFont="1" applyBorder="1" applyAlignment="1">
      <alignment horizontal="left"/>
    </xf>
    <xf numFmtId="166" fontId="6" fillId="0" borderId="0" xfId="2" applyNumberFormat="1" applyFont="1" applyBorder="1" applyAlignment="1">
      <alignment horizontal="left"/>
    </xf>
    <xf numFmtId="164" fontId="4" fillId="0" borderId="0" xfId="2" applyFont="1" applyBorder="1" applyAlignment="1" applyProtection="1">
      <alignment horizontal="left"/>
      <protection locked="0"/>
    </xf>
    <xf numFmtId="166" fontId="17" fillId="0" borderId="0" xfId="2" applyNumberFormat="1" applyFont="1" applyBorder="1" applyAlignment="1">
      <alignment horizontal="left"/>
    </xf>
    <xf numFmtId="49" fontId="7" fillId="0" borderId="0" xfId="2" applyNumberFormat="1" applyFont="1" applyBorder="1" applyAlignment="1" applyProtection="1">
      <alignment horizontal="left" wrapText="1"/>
      <protection locked="0"/>
    </xf>
    <xf numFmtId="166" fontId="19" fillId="0" borderId="0" xfId="2" applyNumberFormat="1" applyFont="1" applyBorder="1" applyAlignment="1">
      <alignment horizontal="left" vertical="center"/>
    </xf>
    <xf numFmtId="166" fontId="21" fillId="0" borderId="0" xfId="2" applyNumberFormat="1" applyFont="1" applyBorder="1" applyAlignment="1">
      <alignment horizontal="left" vertical="center"/>
    </xf>
    <xf numFmtId="166" fontId="19" fillId="0" borderId="41" xfId="2" applyNumberFormat="1" applyFont="1" applyBorder="1" applyAlignment="1">
      <alignment horizontal="left" vertical="center" wrapText="1"/>
    </xf>
    <xf numFmtId="166" fontId="23" fillId="0" borderId="0" xfId="2" applyNumberFormat="1" applyFont="1" applyBorder="1" applyAlignment="1">
      <alignment horizontal="left" vertical="center"/>
    </xf>
    <xf numFmtId="166" fontId="23" fillId="0" borderId="41" xfId="2" applyNumberFormat="1" applyFont="1" applyBorder="1" applyAlignment="1">
      <alignment horizontal="left" vertical="center"/>
    </xf>
    <xf numFmtId="9" fontId="19" fillId="0" borderId="0" xfId="2" applyNumberFormat="1" applyFont="1" applyBorder="1" applyAlignment="1">
      <alignment horizontal="left"/>
    </xf>
    <xf numFmtId="164" fontId="22" fillId="0" borderId="0" xfId="2" applyFont="1" applyAlignment="1" applyProtection="1">
      <alignment horizontal="left"/>
      <protection locked="0"/>
    </xf>
    <xf numFmtId="164" fontId="8" fillId="0" borderId="0" xfId="2" applyFont="1" applyAlignment="1">
      <alignment horizontal="left"/>
    </xf>
    <xf numFmtId="166" fontId="8" fillId="0" borderId="0" xfId="2" applyNumberFormat="1" applyFont="1" applyBorder="1" applyAlignment="1">
      <alignment horizontal="center" vertical="center"/>
    </xf>
    <xf numFmtId="9" fontId="19" fillId="0" borderId="0" xfId="2" applyNumberFormat="1" applyFont="1" applyBorder="1" applyAlignment="1">
      <alignment horizontal="left" vertical="center"/>
    </xf>
    <xf numFmtId="166" fontId="46" fillId="0" borderId="41" xfId="2" applyNumberFormat="1" applyFont="1" applyBorder="1" applyAlignment="1">
      <alignment horizontal="left" vertical="center"/>
    </xf>
    <xf numFmtId="49" fontId="39" fillId="0" borderId="19" xfId="2" applyNumberFormat="1" applyFont="1" applyBorder="1" applyAlignment="1" applyProtection="1">
      <alignment horizontal="left" vertical="center"/>
      <protection locked="0"/>
    </xf>
    <xf numFmtId="166" fontId="8" fillId="0" borderId="41" xfId="2" applyNumberFormat="1" applyFont="1" applyBorder="1" applyAlignment="1">
      <alignment horizontal="left" vertical="center"/>
    </xf>
    <xf numFmtId="166" fontId="19" fillId="0" borderId="41" xfId="2" applyNumberFormat="1" applyFont="1" applyBorder="1" applyAlignment="1">
      <alignment vertical="center"/>
    </xf>
    <xf numFmtId="164" fontId="39" fillId="0" borderId="20" xfId="2" applyFont="1" applyBorder="1" applyAlignment="1">
      <alignment horizontal="center" vertical="center"/>
    </xf>
    <xf numFmtId="4" fontId="38" fillId="6" borderId="7" xfId="1" applyNumberFormat="1" applyFont="1" applyFill="1" applyBorder="1" applyAlignment="1">
      <alignment vertical="center"/>
    </xf>
    <xf numFmtId="4" fontId="38" fillId="6" borderId="7" xfId="1" applyNumberFormat="1" applyFont="1" applyFill="1" applyBorder="1" applyAlignment="1">
      <alignment horizontal="right" vertical="center" wrapText="1"/>
    </xf>
    <xf numFmtId="166" fontId="38" fillId="6" borderId="11" xfId="2" applyNumberFormat="1" applyFont="1" applyFill="1" applyBorder="1" applyAlignment="1">
      <alignment horizontal="right" vertical="center"/>
    </xf>
    <xf numFmtId="4" fontId="38" fillId="4" borderId="7" xfId="1" applyNumberFormat="1" applyFont="1" applyFill="1" applyBorder="1" applyAlignment="1">
      <alignment vertical="center"/>
    </xf>
    <xf numFmtId="4" fontId="38" fillId="4" borderId="7" xfId="1" applyNumberFormat="1" applyFont="1" applyFill="1" applyBorder="1" applyAlignment="1">
      <alignment horizontal="right" vertical="center" wrapText="1"/>
    </xf>
    <xf numFmtId="166" fontId="38" fillId="4" borderId="11" xfId="2" applyNumberFormat="1" applyFont="1" applyFill="1" applyBorder="1" applyAlignment="1">
      <alignment horizontal="right" vertical="center"/>
    </xf>
    <xf numFmtId="4" fontId="38" fillId="6" borderId="3" xfId="1" applyNumberFormat="1" applyFont="1" applyFill="1" applyBorder="1" applyAlignment="1">
      <alignment vertical="center"/>
    </xf>
    <xf numFmtId="4" fontId="38" fillId="6" borderId="3" xfId="1" applyNumberFormat="1" applyFont="1" applyFill="1" applyBorder="1" applyAlignment="1">
      <alignment horizontal="right" vertical="center" wrapText="1"/>
    </xf>
    <xf numFmtId="49" fontId="47" fillId="4" borderId="2" xfId="2" applyNumberFormat="1" applyFont="1" applyFill="1" applyBorder="1" applyAlignment="1" applyProtection="1">
      <alignment horizontal="center" vertical="center" wrapText="1"/>
      <protection locked="0"/>
    </xf>
    <xf numFmtId="4" fontId="38" fillId="4" borderId="6" xfId="2" applyNumberFormat="1" applyFont="1" applyFill="1" applyBorder="1" applyAlignment="1" applyProtection="1">
      <alignment horizontal="center" vertical="center" wrapText="1"/>
      <protection locked="0"/>
    </xf>
    <xf numFmtId="166" fontId="38" fillId="4" borderId="7" xfId="2" applyNumberFormat="1" applyFont="1" applyFill="1" applyBorder="1" applyAlignment="1" applyProtection="1">
      <alignment horizontal="center" vertical="center" wrapText="1"/>
      <protection locked="0"/>
    </xf>
    <xf numFmtId="4" fontId="38" fillId="3" borderId="3" xfId="1" applyNumberFormat="1" applyFont="1" applyFill="1" applyBorder="1" applyAlignment="1">
      <alignment vertical="center"/>
    </xf>
    <xf numFmtId="4" fontId="38" fillId="3" borderId="3" xfId="1" applyNumberFormat="1" applyFont="1" applyFill="1" applyBorder="1" applyAlignment="1">
      <alignment horizontal="right" vertical="center" wrapText="1"/>
    </xf>
    <xf numFmtId="166" fontId="40" fillId="3" borderId="11" xfId="2" applyNumberFormat="1" applyFont="1" applyFill="1" applyBorder="1" applyAlignment="1">
      <alignment horizontal="right" vertical="center"/>
    </xf>
    <xf numFmtId="49" fontId="47" fillId="2" borderId="2" xfId="2" applyNumberFormat="1" applyFont="1" applyFill="1" applyBorder="1" applyAlignment="1" applyProtection="1">
      <alignment horizontal="center" vertical="center" wrapText="1"/>
      <protection locked="0"/>
    </xf>
    <xf numFmtId="4" fontId="38" fillId="2" borderId="6" xfId="2" applyNumberFormat="1" applyFont="1" applyFill="1" applyBorder="1" applyAlignment="1" applyProtection="1">
      <alignment horizontal="center" vertical="center" wrapText="1"/>
      <protection locked="0"/>
    </xf>
    <xf numFmtId="49" fontId="38" fillId="2" borderId="7" xfId="2" applyNumberFormat="1" applyFont="1" applyFill="1" applyBorder="1" applyAlignment="1" applyProtection="1">
      <alignment horizontal="center" vertical="center" wrapText="1"/>
      <protection locked="0"/>
    </xf>
    <xf numFmtId="166" fontId="30" fillId="0" borderId="45" xfId="2" applyNumberFormat="1" applyFont="1" applyBorder="1" applyAlignment="1">
      <alignment horizontal="right" vertical="center"/>
    </xf>
    <xf numFmtId="164" fontId="38" fillId="0" borderId="20" xfId="2" applyFont="1" applyBorder="1" applyAlignment="1">
      <alignment horizontal="left" vertical="center"/>
    </xf>
    <xf numFmtId="164" fontId="38" fillId="0" borderId="21" xfId="2" applyFont="1" applyBorder="1" applyAlignment="1">
      <alignment horizontal="left" vertical="center"/>
    </xf>
    <xf numFmtId="164" fontId="38" fillId="0" borderId="22" xfId="2" applyFont="1" applyBorder="1" applyAlignment="1">
      <alignment horizontal="left" vertical="center"/>
    </xf>
    <xf numFmtId="164" fontId="39" fillId="0" borderId="20" xfId="2" applyFont="1" applyBorder="1" applyAlignment="1">
      <alignment horizontal="left" vertical="center"/>
    </xf>
    <xf numFmtId="164" fontId="39" fillId="0" borderId="21" xfId="2" applyFont="1" applyBorder="1" applyAlignment="1">
      <alignment horizontal="left" vertical="center"/>
    </xf>
    <xf numFmtId="164" fontId="39" fillId="0" borderId="22" xfId="2" applyFont="1" applyBorder="1" applyAlignment="1">
      <alignment horizontal="left" vertical="center"/>
    </xf>
    <xf numFmtId="49" fontId="39" fillId="0" borderId="20" xfId="2" applyNumberFormat="1" applyFont="1" applyBorder="1" applyAlignment="1">
      <alignment horizontal="left" vertical="center"/>
    </xf>
    <xf numFmtId="49" fontId="39" fillId="0" borderId="21" xfId="2" applyNumberFormat="1" applyFont="1" applyBorder="1" applyAlignment="1">
      <alignment horizontal="left" vertical="center"/>
    </xf>
    <xf numFmtId="49" fontId="39" fillId="0" borderId="22" xfId="2" applyNumberFormat="1" applyFont="1" applyBorder="1" applyAlignment="1">
      <alignment horizontal="left" vertical="center"/>
    </xf>
    <xf numFmtId="164" fontId="47" fillId="4" borderId="8" xfId="2" applyFont="1" applyFill="1" applyBorder="1" applyAlignment="1">
      <alignment horizontal="center" vertical="center" wrapText="1"/>
    </xf>
    <xf numFmtId="164" fontId="47" fillId="4" borderId="4" xfId="2" applyFont="1" applyFill="1" applyBorder="1" applyAlignment="1">
      <alignment horizontal="center" vertical="center"/>
    </xf>
    <xf numFmtId="164" fontId="47" fillId="4" borderId="9" xfId="2" applyFont="1" applyFill="1" applyBorder="1" applyAlignment="1">
      <alignment horizontal="center" vertical="center"/>
    </xf>
    <xf numFmtId="164" fontId="5" fillId="0" borderId="0" xfId="2" applyFont="1" applyAlignment="1">
      <alignment horizontal="center" vertical="center"/>
    </xf>
    <xf numFmtId="164" fontId="26" fillId="0" borderId="0" xfId="2" applyFont="1" applyAlignment="1">
      <alignment horizontal="left" vertical="top"/>
    </xf>
    <xf numFmtId="164" fontId="26" fillId="0" borderId="0" xfId="2" applyFont="1" applyAlignment="1">
      <alignment horizontal="left"/>
    </xf>
    <xf numFmtId="164" fontId="26" fillId="0" borderId="0" xfId="2" applyFont="1" applyAlignment="1">
      <alignment horizontal="left" vertical="center"/>
    </xf>
    <xf numFmtId="164" fontId="47" fillId="6" borderId="8" xfId="2" applyFont="1" applyFill="1" applyBorder="1" applyAlignment="1">
      <alignment horizontal="center" vertical="center"/>
    </xf>
    <xf numFmtId="164" fontId="47" fillId="6" borderId="4" xfId="2" applyFont="1" applyFill="1" applyBorder="1" applyAlignment="1">
      <alignment horizontal="center" vertical="center"/>
    </xf>
    <xf numFmtId="164" fontId="47" fillId="6" borderId="5" xfId="2" applyFont="1" applyFill="1" applyBorder="1" applyAlignment="1">
      <alignment horizontal="center" vertical="center"/>
    </xf>
    <xf numFmtId="49" fontId="38" fillId="0" borderId="3" xfId="2" applyNumberFormat="1" applyFont="1" applyBorder="1" applyAlignment="1" applyProtection="1">
      <alignment horizontal="left" vertical="center"/>
      <protection locked="0"/>
    </xf>
    <xf numFmtId="49" fontId="38" fillId="0" borderId="4" xfId="2" applyNumberFormat="1" applyFont="1" applyBorder="1" applyAlignment="1" applyProtection="1">
      <alignment horizontal="left" vertical="center"/>
      <protection locked="0"/>
    </xf>
    <xf numFmtId="49" fontId="38" fillId="0" borderId="9" xfId="2" applyNumberFormat="1" applyFont="1" applyBorder="1" applyAlignment="1" applyProtection="1">
      <alignment horizontal="left" vertical="center"/>
      <protection locked="0"/>
    </xf>
    <xf numFmtId="49" fontId="38" fillId="0" borderId="13" xfId="2" applyNumberFormat="1" applyFont="1" applyBorder="1" applyAlignment="1" applyProtection="1">
      <alignment horizontal="left" vertical="center"/>
      <protection locked="0"/>
    </xf>
    <xf numFmtId="49" fontId="38" fillId="0" borderId="14" xfId="2" applyNumberFormat="1" applyFont="1" applyBorder="1" applyAlignment="1" applyProtection="1">
      <alignment horizontal="left" vertical="center"/>
      <protection locked="0"/>
    </xf>
    <xf numFmtId="49" fontId="38" fillId="0" borderId="15" xfId="2" applyNumberFormat="1" applyFont="1" applyBorder="1" applyAlignment="1" applyProtection="1">
      <alignment horizontal="left" vertical="center"/>
      <protection locked="0"/>
    </xf>
    <xf numFmtId="49" fontId="39" fillId="5" borderId="31" xfId="2" applyNumberFormat="1" applyFont="1" applyFill="1" applyBorder="1" applyAlignment="1" applyProtection="1">
      <alignment horizontal="left" vertical="center"/>
      <protection locked="0"/>
    </xf>
    <xf numFmtId="49" fontId="39" fillId="5" borderId="32" xfId="2" applyNumberFormat="1" applyFont="1" applyFill="1" applyBorder="1" applyAlignment="1" applyProtection="1">
      <alignment horizontal="left" vertical="center"/>
      <protection locked="0"/>
    </xf>
    <xf numFmtId="49" fontId="39" fillId="5" borderId="33" xfId="2" applyNumberFormat="1" applyFont="1" applyFill="1" applyBorder="1" applyAlignment="1" applyProtection="1">
      <alignment horizontal="left" vertical="center"/>
      <protection locked="0"/>
    </xf>
    <xf numFmtId="164" fontId="38" fillId="0" borderId="27" xfId="2" applyFont="1" applyBorder="1" applyAlignment="1">
      <alignment horizontal="left" vertical="center"/>
    </xf>
    <xf numFmtId="164" fontId="38" fillId="0" borderId="42" xfId="2" applyFont="1" applyBorder="1" applyAlignment="1">
      <alignment horizontal="left" vertical="center"/>
    </xf>
    <xf numFmtId="164" fontId="38" fillId="0" borderId="43" xfId="2" applyFont="1" applyBorder="1" applyAlignment="1">
      <alignment horizontal="left" vertical="center"/>
    </xf>
    <xf numFmtId="164" fontId="38" fillId="0" borderId="31" xfId="2" applyFont="1" applyBorder="1" applyAlignment="1">
      <alignment horizontal="left" vertical="center"/>
    </xf>
    <xf numFmtId="164" fontId="38" fillId="0" borderId="32" xfId="2" applyFont="1" applyBorder="1" applyAlignment="1">
      <alignment horizontal="left" vertical="center"/>
    </xf>
    <xf numFmtId="164" fontId="38" fillId="0" borderId="33" xfId="2" applyFont="1" applyBorder="1" applyAlignment="1">
      <alignment horizontal="left" vertical="center"/>
    </xf>
    <xf numFmtId="49" fontId="38" fillId="0" borderId="31" xfId="2" applyNumberFormat="1" applyFont="1" applyBorder="1" applyAlignment="1">
      <alignment horizontal="left" vertical="center"/>
    </xf>
    <xf numFmtId="49" fontId="38" fillId="0" borderId="32" xfId="2" applyNumberFormat="1" applyFont="1" applyBorder="1" applyAlignment="1">
      <alignment horizontal="left" vertical="center"/>
    </xf>
    <xf numFmtId="49" fontId="38" fillId="0" borderId="33" xfId="2" applyNumberFormat="1" applyFont="1" applyBorder="1" applyAlignment="1">
      <alignment horizontal="left" vertical="center"/>
    </xf>
    <xf numFmtId="164" fontId="40" fillId="0" borderId="13" xfId="2" applyFont="1" applyBorder="1" applyAlignment="1">
      <alignment horizontal="left" vertical="center"/>
    </xf>
    <xf numFmtId="164" fontId="40" fillId="0" borderId="14" xfId="2" applyFont="1" applyBorder="1" applyAlignment="1">
      <alignment horizontal="left" vertical="center"/>
    </xf>
    <xf numFmtId="164" fontId="40" fillId="0" borderId="15" xfId="2" applyFont="1" applyBorder="1" applyAlignment="1">
      <alignment horizontal="left" vertical="center"/>
    </xf>
    <xf numFmtId="164" fontId="39" fillId="0" borderId="31" xfId="2" applyFont="1" applyBorder="1" applyAlignment="1">
      <alignment horizontal="left" vertical="center"/>
    </xf>
    <xf numFmtId="164" fontId="39" fillId="0" borderId="32" xfId="2" applyFont="1" applyBorder="1" applyAlignment="1">
      <alignment horizontal="left" vertical="center"/>
    </xf>
    <xf numFmtId="164" fontId="39" fillId="0" borderId="33" xfId="2" applyFont="1" applyBorder="1" applyAlignment="1">
      <alignment horizontal="left" vertical="center"/>
    </xf>
    <xf numFmtId="164" fontId="47" fillId="6" borderId="9" xfId="2" applyFont="1" applyFill="1" applyBorder="1" applyAlignment="1">
      <alignment horizontal="center" vertical="center"/>
    </xf>
    <xf numFmtId="164" fontId="38" fillId="0" borderId="13" xfId="2" applyFont="1" applyBorder="1" applyAlignment="1">
      <alignment horizontal="left" vertical="center"/>
    </xf>
    <xf numFmtId="164" fontId="38" fillId="0" borderId="14" xfId="2" applyFont="1" applyBorder="1" applyAlignment="1">
      <alignment horizontal="left" vertical="center"/>
    </xf>
    <xf numFmtId="164" fontId="38" fillId="0" borderId="15" xfId="2" applyFont="1" applyBorder="1" applyAlignment="1">
      <alignment horizontal="left" vertical="center"/>
    </xf>
    <xf numFmtId="0" fontId="38" fillId="0" borderId="20" xfId="0" applyFont="1" applyBorder="1" applyAlignment="1">
      <alignment vertical="center"/>
    </xf>
    <xf numFmtId="0" fontId="38" fillId="0" borderId="21" xfId="0" applyFont="1" applyBorder="1" applyAlignment="1">
      <alignment vertical="center"/>
    </xf>
    <xf numFmtId="0" fontId="38" fillId="0" borderId="22" xfId="0" applyFont="1" applyBorder="1" applyAlignment="1">
      <alignment vertical="center"/>
    </xf>
    <xf numFmtId="164" fontId="38" fillId="0" borderId="3" xfId="2" applyFont="1" applyBorder="1" applyAlignment="1">
      <alignment horizontal="left" vertical="center"/>
    </xf>
    <xf numFmtId="164" fontId="38" fillId="0" borderId="4" xfId="2" applyFont="1" applyBorder="1" applyAlignment="1">
      <alignment horizontal="left" vertical="center"/>
    </xf>
    <xf numFmtId="164" fontId="38" fillId="0" borderId="9" xfId="2" applyFont="1" applyBorder="1" applyAlignment="1">
      <alignment horizontal="left" vertical="center"/>
    </xf>
    <xf numFmtId="164" fontId="41" fillId="0" borderId="20" xfId="2" applyFont="1" applyBorder="1" applyAlignment="1">
      <alignment horizontal="left" vertical="center"/>
    </xf>
    <xf numFmtId="164" fontId="41" fillId="0" borderId="21" xfId="2" applyFont="1" applyBorder="1" applyAlignment="1">
      <alignment horizontal="left" vertical="center"/>
    </xf>
    <xf numFmtId="164" fontId="41" fillId="0" borderId="22" xfId="2" applyFont="1" applyBorder="1" applyAlignment="1">
      <alignment horizontal="left" vertical="center"/>
    </xf>
    <xf numFmtId="164" fontId="38" fillId="5" borderId="20" xfId="2" applyFont="1" applyFill="1" applyBorder="1" applyAlignment="1">
      <alignment horizontal="left" vertical="center"/>
    </xf>
    <xf numFmtId="164" fontId="38" fillId="5" borderId="21" xfId="2" applyFont="1" applyFill="1" applyBorder="1" applyAlignment="1">
      <alignment horizontal="left" vertical="center"/>
    </xf>
    <xf numFmtId="164" fontId="38" fillId="5" borderId="22" xfId="2" applyFont="1" applyFill="1" applyBorder="1" applyAlignment="1">
      <alignment horizontal="left" vertical="center"/>
    </xf>
    <xf numFmtId="164" fontId="39" fillId="0" borderId="19" xfId="2" applyFont="1" applyBorder="1" applyAlignment="1">
      <alignment horizontal="left" vertical="center"/>
    </xf>
    <xf numFmtId="164" fontId="39" fillId="5" borderId="20" xfId="2" applyFont="1" applyFill="1" applyBorder="1" applyAlignment="1">
      <alignment horizontal="left" vertical="center"/>
    </xf>
    <xf numFmtId="164" fontId="39" fillId="5" borderId="21" xfId="2" applyFont="1" applyFill="1" applyBorder="1" applyAlignment="1">
      <alignment horizontal="left" vertical="center"/>
    </xf>
    <xf numFmtId="164" fontId="39" fillId="5" borderId="22" xfId="2" applyFont="1" applyFill="1" applyBorder="1" applyAlignment="1">
      <alignment horizontal="left" vertical="center"/>
    </xf>
    <xf numFmtId="49" fontId="47" fillId="4" borderId="3" xfId="2" applyNumberFormat="1" applyFont="1" applyFill="1" applyBorder="1" applyAlignment="1" applyProtection="1">
      <alignment horizontal="center" vertical="center" wrapText="1"/>
      <protection locked="0"/>
    </xf>
    <xf numFmtId="49" fontId="47" fillId="4" borderId="4" xfId="2" applyNumberFormat="1" applyFont="1" applyFill="1" applyBorder="1" applyAlignment="1" applyProtection="1">
      <alignment horizontal="center" vertical="center" wrapText="1"/>
      <protection locked="0"/>
    </xf>
    <xf numFmtId="49" fontId="47" fillId="4" borderId="5" xfId="2" applyNumberFormat="1" applyFont="1" applyFill="1" applyBorder="1" applyAlignment="1" applyProtection="1">
      <alignment horizontal="center" vertical="center" wrapText="1"/>
      <protection locked="0"/>
    </xf>
    <xf numFmtId="49" fontId="9" fillId="0" borderId="3" xfId="2" applyNumberFormat="1" applyFont="1" applyBorder="1" applyAlignment="1" applyProtection="1">
      <alignment horizontal="center" vertical="center" wrapText="1"/>
      <protection locked="0"/>
    </xf>
    <xf numFmtId="49" fontId="9" fillId="0" borderId="4" xfId="2" applyNumberFormat="1" applyFont="1" applyBorder="1" applyAlignment="1" applyProtection="1">
      <alignment horizontal="center" vertical="center" wrapText="1"/>
      <protection locked="0"/>
    </xf>
    <xf numFmtId="49" fontId="9" fillId="0" borderId="9" xfId="2" applyNumberFormat="1" applyFont="1" applyBorder="1" applyAlignment="1" applyProtection="1">
      <alignment horizontal="center" vertical="center" wrapText="1"/>
      <protection locked="0"/>
    </xf>
    <xf numFmtId="49" fontId="39" fillId="0" borderId="20" xfId="2" applyNumberFormat="1" applyFont="1" applyBorder="1" applyAlignment="1" applyProtection="1">
      <alignment horizontal="left" vertical="center"/>
      <protection locked="0"/>
    </xf>
    <xf numFmtId="49" fontId="39" fillId="0" borderId="21" xfId="2" applyNumberFormat="1" applyFont="1" applyBorder="1" applyAlignment="1" applyProtection="1">
      <alignment horizontal="left" vertical="center"/>
      <protection locked="0"/>
    </xf>
    <xf numFmtId="49" fontId="39" fillId="0" borderId="22" xfId="2" applyNumberFormat="1" applyFont="1" applyBorder="1" applyAlignment="1" applyProtection="1">
      <alignment horizontal="left" vertical="center"/>
      <protection locked="0"/>
    </xf>
    <xf numFmtId="49" fontId="39" fillId="0" borderId="31" xfId="2" applyNumberFormat="1" applyFont="1" applyBorder="1" applyAlignment="1" applyProtection="1">
      <alignment horizontal="left" vertical="center"/>
      <protection locked="0"/>
    </xf>
    <xf numFmtId="49" fontId="39" fillId="0" borderId="32" xfId="2" applyNumberFormat="1" applyFont="1" applyBorder="1" applyAlignment="1" applyProtection="1">
      <alignment horizontal="left" vertical="center"/>
      <protection locked="0"/>
    </xf>
    <xf numFmtId="49" fontId="39" fillId="0" borderId="33" xfId="2" applyNumberFormat="1" applyFont="1" applyBorder="1" applyAlignment="1" applyProtection="1">
      <alignment horizontal="left" vertical="center"/>
      <protection locked="0"/>
    </xf>
    <xf numFmtId="49" fontId="40" fillId="0" borderId="31" xfId="2" applyNumberFormat="1" applyFont="1" applyBorder="1" applyAlignment="1" applyProtection="1">
      <alignment horizontal="left" vertical="center"/>
      <protection locked="0"/>
    </xf>
    <xf numFmtId="49" fontId="40" fillId="0" borderId="32" xfId="2" applyNumberFormat="1" applyFont="1" applyBorder="1" applyAlignment="1" applyProtection="1">
      <alignment horizontal="left" vertical="center"/>
      <protection locked="0"/>
    </xf>
    <xf numFmtId="49" fontId="40" fillId="0" borderId="33" xfId="2" applyNumberFormat="1" applyFont="1" applyBorder="1" applyAlignment="1" applyProtection="1">
      <alignment horizontal="left" vertical="center"/>
      <protection locked="0"/>
    </xf>
    <xf numFmtId="49" fontId="47" fillId="3" borderId="8" xfId="2" applyNumberFormat="1" applyFont="1" applyFill="1" applyBorder="1" applyAlignment="1" applyProtection="1">
      <alignment horizontal="center" vertical="center"/>
      <protection locked="0"/>
    </xf>
    <xf numFmtId="49" fontId="47" fillId="3" borderId="4" xfId="2" applyNumberFormat="1" applyFont="1" applyFill="1" applyBorder="1" applyAlignment="1" applyProtection="1">
      <alignment horizontal="center" vertical="center"/>
      <protection locked="0"/>
    </xf>
    <xf numFmtId="49" fontId="47" fillId="3" borderId="9" xfId="2" applyNumberFormat="1" applyFont="1" applyFill="1" applyBorder="1" applyAlignment="1" applyProtection="1">
      <alignment horizontal="center" vertical="center"/>
      <protection locked="0"/>
    </xf>
    <xf numFmtId="49" fontId="39" fillId="0" borderId="28" xfId="2" applyNumberFormat="1" applyFont="1" applyBorder="1" applyAlignment="1" applyProtection="1">
      <alignment horizontal="left" vertical="center"/>
      <protection locked="0"/>
    </xf>
    <xf numFmtId="49" fontId="39" fillId="0" borderId="37" xfId="2" applyNumberFormat="1" applyFont="1" applyBorder="1" applyAlignment="1" applyProtection="1">
      <alignment horizontal="left" vertical="center"/>
      <protection locked="0"/>
    </xf>
    <xf numFmtId="49" fontId="39" fillId="0" borderId="38" xfId="2" applyNumberFormat="1" applyFont="1" applyBorder="1" applyAlignment="1" applyProtection="1">
      <alignment horizontal="left" vertical="center"/>
      <protection locked="0"/>
    </xf>
    <xf numFmtId="49" fontId="13" fillId="2" borderId="8" xfId="2" applyNumberFormat="1" applyFont="1" applyFill="1" applyBorder="1" applyAlignment="1" applyProtection="1">
      <alignment horizontal="center" vertical="center"/>
      <protection locked="0"/>
    </xf>
    <xf numFmtId="49" fontId="13" fillId="2" borderId="4" xfId="2" applyNumberFormat="1" applyFont="1" applyFill="1" applyBorder="1" applyAlignment="1" applyProtection="1">
      <alignment horizontal="center" vertical="center"/>
      <protection locked="0"/>
    </xf>
    <xf numFmtId="49" fontId="13" fillId="2" borderId="5" xfId="2" applyNumberFormat="1" applyFont="1" applyFill="1" applyBorder="1" applyAlignment="1" applyProtection="1">
      <alignment horizontal="center" vertical="center"/>
      <protection locked="0"/>
    </xf>
    <xf numFmtId="49" fontId="13" fillId="0" borderId="13" xfId="2" applyNumberFormat="1" applyFont="1" applyBorder="1" applyAlignment="1" applyProtection="1">
      <alignment horizontal="left" vertical="center"/>
      <protection locked="0"/>
    </xf>
    <xf numFmtId="49" fontId="13" fillId="0" borderId="14" xfId="2" applyNumberFormat="1" applyFont="1" applyBorder="1" applyAlignment="1" applyProtection="1">
      <alignment horizontal="left" vertical="center"/>
      <protection locked="0"/>
    </xf>
    <xf numFmtId="49" fontId="13" fillId="0" borderId="15" xfId="2" applyNumberFormat="1" applyFont="1" applyBorder="1" applyAlignment="1" applyProtection="1">
      <alignment horizontal="left" vertical="center"/>
      <protection locked="0"/>
    </xf>
    <xf numFmtId="49" fontId="38" fillId="0" borderId="20" xfId="2" applyNumberFormat="1" applyFont="1" applyBorder="1" applyAlignment="1" applyProtection="1">
      <alignment horizontal="left" vertical="center"/>
      <protection locked="0"/>
    </xf>
    <xf numFmtId="49" fontId="38" fillId="0" borderId="21" xfId="2" applyNumberFormat="1" applyFont="1" applyBorder="1" applyAlignment="1" applyProtection="1">
      <alignment horizontal="left" vertical="center"/>
      <protection locked="0"/>
    </xf>
    <xf numFmtId="49" fontId="38" fillId="0" borderId="22" xfId="2" applyNumberFormat="1" applyFont="1" applyBorder="1" applyAlignment="1" applyProtection="1">
      <alignment horizontal="left" vertical="center"/>
      <protection locked="0"/>
    </xf>
    <xf numFmtId="49" fontId="38" fillId="0" borderId="28" xfId="2" applyNumberFormat="1" applyFont="1" applyBorder="1" applyAlignment="1" applyProtection="1">
      <alignment horizontal="left" vertical="center"/>
      <protection locked="0"/>
    </xf>
    <xf numFmtId="49" fontId="38" fillId="0" borderId="37" xfId="2" applyNumberFormat="1" applyFont="1" applyBorder="1" applyAlignment="1" applyProtection="1">
      <alignment horizontal="left" vertical="center"/>
      <protection locked="0"/>
    </xf>
    <xf numFmtId="49" fontId="38" fillId="0" borderId="38" xfId="2" applyNumberFormat="1" applyFont="1" applyBorder="1" applyAlignment="1" applyProtection="1">
      <alignment horizontal="left" vertical="center"/>
      <protection locked="0"/>
    </xf>
    <xf numFmtId="49" fontId="39" fillId="0" borderId="20" xfId="2" applyNumberFormat="1" applyFont="1" applyBorder="1" applyAlignment="1" applyProtection="1">
      <alignment horizontal="left" vertical="center" wrapText="1"/>
      <protection locked="0"/>
    </xf>
    <xf numFmtId="49" fontId="39" fillId="0" borderId="21" xfId="2" applyNumberFormat="1" applyFont="1" applyBorder="1" applyAlignment="1" applyProtection="1">
      <alignment horizontal="left" vertical="center" wrapText="1"/>
      <protection locked="0"/>
    </xf>
    <xf numFmtId="49" fontId="39" fillId="0" borderId="22" xfId="2" applyNumberFormat="1" applyFont="1" applyBorder="1" applyAlignment="1" applyProtection="1">
      <alignment horizontal="left" vertical="center" wrapText="1"/>
      <protection locked="0"/>
    </xf>
    <xf numFmtId="49" fontId="38" fillId="0" borderId="31" xfId="2" applyNumberFormat="1" applyFont="1" applyBorder="1" applyAlignment="1" applyProtection="1">
      <alignment horizontal="left" vertical="center"/>
      <protection locked="0"/>
    </xf>
    <xf numFmtId="49" fontId="38" fillId="0" borderId="32" xfId="2" applyNumberFormat="1" applyFont="1" applyBorder="1" applyAlignment="1" applyProtection="1">
      <alignment horizontal="left" vertical="center"/>
      <protection locked="0"/>
    </xf>
    <xf numFmtId="49" fontId="38" fillId="0" borderId="33" xfId="2" applyNumberFormat="1" applyFont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wrapText="1"/>
    </xf>
    <xf numFmtId="164" fontId="10" fillId="0" borderId="0" xfId="2" applyFont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 vertical="center"/>
    </xf>
    <xf numFmtId="164" fontId="26" fillId="0" borderId="0" xfId="2" applyFont="1" applyAlignment="1" applyProtection="1">
      <alignment horizontal="left" vertical="center" wrapText="1"/>
      <protection locked="0"/>
    </xf>
    <xf numFmtId="164" fontId="26" fillId="0" borderId="0" xfId="2" applyFont="1" applyAlignment="1" applyProtection="1">
      <alignment horizontal="left" vertical="center"/>
      <protection locked="0"/>
    </xf>
    <xf numFmtId="49" fontId="38" fillId="0" borderId="20" xfId="2" applyNumberFormat="1" applyFont="1" applyBorder="1" applyAlignment="1" applyProtection="1">
      <alignment horizontal="left" vertical="center" wrapText="1"/>
      <protection locked="0"/>
    </xf>
    <xf numFmtId="49" fontId="38" fillId="0" borderId="21" xfId="2" applyNumberFormat="1" applyFont="1" applyBorder="1" applyAlignment="1" applyProtection="1">
      <alignment horizontal="left" vertical="center" wrapText="1"/>
      <protection locked="0"/>
    </xf>
    <xf numFmtId="49" fontId="38" fillId="0" borderId="22" xfId="2" applyNumberFormat="1" applyFont="1" applyBorder="1" applyAlignment="1" applyProtection="1">
      <alignment horizontal="left" vertical="center" wrapText="1"/>
      <protection locked="0"/>
    </xf>
    <xf numFmtId="4" fontId="29" fillId="0" borderId="0" xfId="2" applyNumberFormat="1" applyFont="1" applyAlignment="1" applyProtection="1">
      <alignment horizontal="center"/>
      <protection locked="0"/>
    </xf>
    <xf numFmtId="4" fontId="28" fillId="0" borderId="0" xfId="2" applyNumberFormat="1" applyFont="1" applyAlignment="1" applyProtection="1">
      <alignment horizontal="center" vertical="center"/>
      <protection locked="0"/>
    </xf>
    <xf numFmtId="164" fontId="10" fillId="0" borderId="1" xfId="2" applyFont="1" applyBorder="1" applyAlignment="1" applyProtection="1">
      <alignment horizontal="left" vertical="center"/>
      <protection locked="0"/>
    </xf>
    <xf numFmtId="49" fontId="47" fillId="2" borderId="3" xfId="2" applyNumberFormat="1" applyFont="1" applyFill="1" applyBorder="1" applyAlignment="1" applyProtection="1">
      <alignment horizontal="center" vertical="center" wrapText="1"/>
      <protection locked="0"/>
    </xf>
    <xf numFmtId="49" fontId="47" fillId="2" borderId="4" xfId="2" applyNumberFormat="1" applyFont="1" applyFill="1" applyBorder="1" applyAlignment="1" applyProtection="1">
      <alignment horizontal="center" vertical="center" wrapText="1"/>
      <protection locked="0"/>
    </xf>
    <xf numFmtId="49" fontId="47" fillId="2" borderId="5" xfId="2" applyNumberFormat="1" applyFont="1" applyFill="1" applyBorder="1" applyAlignment="1" applyProtection="1">
      <alignment horizontal="center" vertical="center" wrapText="1"/>
      <protection locked="0"/>
    </xf>
    <xf numFmtId="49" fontId="9" fillId="0" borderId="8" xfId="2" applyNumberFormat="1" applyFont="1" applyBorder="1" applyAlignment="1" applyProtection="1">
      <alignment horizontal="center" vertical="center" wrapText="1"/>
      <protection locked="0"/>
    </xf>
    <xf numFmtId="49" fontId="13" fillId="0" borderId="13" xfId="2" applyNumberFormat="1" applyFont="1" applyBorder="1" applyAlignment="1" applyProtection="1">
      <alignment horizontal="left" vertical="center" wrapText="1"/>
      <protection locked="0"/>
    </xf>
    <xf numFmtId="49" fontId="13" fillId="0" borderId="14" xfId="2" applyNumberFormat="1" applyFont="1" applyBorder="1" applyAlignment="1" applyProtection="1">
      <alignment horizontal="left" vertical="center" wrapText="1"/>
      <protection locked="0"/>
    </xf>
    <xf numFmtId="49" fontId="13" fillId="0" borderId="15" xfId="2" applyNumberFormat="1" applyFont="1" applyBorder="1" applyAlignment="1" applyProtection="1">
      <alignment horizontal="left" vertical="center" wrapText="1"/>
      <protection locked="0"/>
    </xf>
  </cellXfs>
  <cellStyles count="3">
    <cellStyle name="Excel Built-in Normal" xfId="2" xr:uid="{00000000-0005-0000-0000-000001000000}"/>
    <cellStyle name="Normalno" xfId="0" builtinId="0"/>
    <cellStyle name="Valuta" xfId="1" builtinId="4"/>
  </cellStyles>
  <dxfs count="0"/>
  <tableStyles count="0" defaultTableStyle="TableStyleMedium2" defaultPivotStyle="PivotStyleLight16"/>
  <colors>
    <mruColors>
      <color rgb="FF00FF00"/>
      <color rgb="FF33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Z1048571"/>
  <sheetViews>
    <sheetView tabSelected="1" zoomScale="110" zoomScaleNormal="110" workbookViewId="0">
      <selection activeCell="A4" sqref="A4"/>
    </sheetView>
  </sheetViews>
  <sheetFormatPr defaultColWidth="9" defaultRowHeight="15" customHeight="1" x14ac:dyDescent="0.25"/>
  <cols>
    <col min="1" max="1" width="2.875" style="63" customWidth="1"/>
    <col min="2" max="2" width="4.25" style="64" customWidth="1"/>
    <col min="3" max="3" width="5" style="236" customWidth="1"/>
    <col min="4" max="4" width="5.75" style="236" bestFit="1" customWidth="1"/>
    <col min="5" max="5" width="10.875" style="236" bestFit="1" customWidth="1"/>
    <col min="6" max="6" width="7.5" style="237" customWidth="1"/>
    <col min="7" max="7" width="8.625" style="238" customWidth="1"/>
    <col min="8" max="8" width="11" style="239" customWidth="1"/>
    <col min="9" max="9" width="14.625" style="239" customWidth="1"/>
    <col min="10" max="10" width="18.5" style="241" customWidth="1"/>
    <col min="11" max="11" width="12" style="186" customWidth="1"/>
    <col min="12" max="12" width="13" style="187" customWidth="1"/>
    <col min="13" max="13" width="14.875" style="187" bestFit="1" customWidth="1"/>
    <col min="14" max="14" width="8.5" style="194" bestFit="1" customWidth="1"/>
    <col min="15" max="15" width="76.875" style="254" bestFit="1" customWidth="1"/>
    <col min="16" max="238" width="9.25" style="2" customWidth="1"/>
    <col min="239" max="1014" width="9.25" style="3" customWidth="1"/>
    <col min="1015" max="1015" width="9" customWidth="1"/>
  </cols>
  <sheetData>
    <row r="1" spans="1:1014" ht="14.25" x14ac:dyDescent="0.2">
      <c r="A1" s="399" t="s">
        <v>390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1"/>
    </row>
    <row r="2" spans="1:1014" ht="14.25" x14ac:dyDescent="0.2">
      <c r="A2" s="399"/>
      <c r="B2" s="399"/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1"/>
    </row>
    <row r="3" spans="1:1014" s="2" customFormat="1" ht="12" x14ac:dyDescent="0.2">
      <c r="A3" s="399"/>
      <c r="B3" s="399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1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</row>
    <row r="4" spans="1:1014" s="2" customFormat="1" ht="14.25" customHeight="1" x14ac:dyDescent="0.2">
      <c r="A4" s="67"/>
      <c r="B4" s="67"/>
      <c r="C4" s="76"/>
      <c r="D4" s="76"/>
      <c r="E4" s="76"/>
      <c r="F4" s="76"/>
      <c r="G4" s="76"/>
      <c r="H4" s="76"/>
      <c r="I4" s="76"/>
      <c r="J4" s="76"/>
      <c r="K4" s="75"/>
      <c r="L4" s="75"/>
      <c r="M4" s="75"/>
      <c r="N4" s="76"/>
      <c r="O4" s="1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</row>
    <row r="5" spans="1:1014" s="2" customFormat="1" ht="15" customHeight="1" x14ac:dyDescent="0.2">
      <c r="A5" s="400" t="s">
        <v>366</v>
      </c>
      <c r="B5" s="400"/>
      <c r="C5" s="400"/>
      <c r="D5" s="400"/>
      <c r="E5" s="400"/>
      <c r="F5" s="400"/>
      <c r="G5" s="400"/>
      <c r="H5" s="400"/>
      <c r="I5" s="400"/>
      <c r="J5" s="400"/>
      <c r="K5" s="400"/>
      <c r="L5" s="400"/>
      <c r="M5" s="400"/>
      <c r="N5" s="400"/>
      <c r="O5" s="251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</row>
    <row r="6" spans="1:1014" s="2" customFormat="1" ht="15" customHeight="1" x14ac:dyDescent="0.2">
      <c r="A6" s="68"/>
      <c r="B6" s="68"/>
      <c r="C6" s="195"/>
      <c r="D6" s="195"/>
      <c r="E6" s="195"/>
      <c r="F6" s="195"/>
      <c r="G6" s="195"/>
      <c r="H6" s="195"/>
      <c r="I6" s="195"/>
      <c r="J6" s="195"/>
      <c r="K6" s="77"/>
      <c r="L6" s="78"/>
      <c r="M6" s="78"/>
      <c r="N6" s="79"/>
      <c r="O6" s="251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</row>
    <row r="7" spans="1:1014" s="2" customFormat="1" ht="15.6" customHeight="1" x14ac:dyDescent="0.2">
      <c r="A7" s="401" t="s">
        <v>0</v>
      </c>
      <c r="B7" s="401"/>
      <c r="C7" s="401"/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252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</row>
    <row r="8" spans="1:1014" s="2" customFormat="1" ht="15.75" x14ac:dyDescent="0.2">
      <c r="A8" s="402" t="s">
        <v>1</v>
      </c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</row>
    <row r="9" spans="1:1014" s="2" customFormat="1" ht="15.75" x14ac:dyDescent="0.2">
      <c r="A9" s="69"/>
      <c r="B9" s="69"/>
      <c r="C9" s="196"/>
      <c r="D9" s="196"/>
      <c r="E9" s="196"/>
      <c r="F9" s="196"/>
      <c r="G9" s="196"/>
      <c r="H9" s="196"/>
      <c r="I9" s="196"/>
      <c r="J9" s="196"/>
      <c r="K9" s="80"/>
      <c r="L9" s="81"/>
      <c r="M9" s="81"/>
      <c r="N9" s="82"/>
      <c r="O9" s="4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</row>
    <row r="10" spans="1:1014" s="2" customFormat="1" ht="13.9" customHeight="1" x14ac:dyDescent="0.2">
      <c r="A10" s="400" t="s">
        <v>2</v>
      </c>
      <c r="B10" s="400"/>
      <c r="C10" s="400"/>
      <c r="D10" s="400"/>
      <c r="E10" s="400"/>
      <c r="F10" s="400"/>
      <c r="G10" s="400"/>
      <c r="H10" s="400"/>
      <c r="I10" s="400"/>
      <c r="J10" s="400"/>
      <c r="K10" s="400"/>
      <c r="L10" s="400"/>
      <c r="M10" s="400"/>
      <c r="N10" s="400"/>
      <c r="O10" s="25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</row>
    <row r="11" spans="1:1014" s="2" customFormat="1" ht="15.75" x14ac:dyDescent="0.2">
      <c r="A11" s="403" t="s">
        <v>3</v>
      </c>
      <c r="B11" s="403"/>
      <c r="C11" s="403"/>
      <c r="D11" s="403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5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</row>
    <row r="12" spans="1:1014" s="2" customFormat="1" ht="15.75" x14ac:dyDescent="0.2">
      <c r="A12" s="70"/>
      <c r="B12" s="71"/>
      <c r="C12" s="197"/>
      <c r="D12" s="197"/>
      <c r="E12" s="197"/>
      <c r="F12" s="198"/>
      <c r="G12" s="198"/>
      <c r="H12" s="199"/>
      <c r="I12" s="199"/>
      <c r="J12" s="199"/>
      <c r="K12" s="83"/>
      <c r="L12" s="81"/>
      <c r="M12" s="81"/>
      <c r="N12" s="84"/>
      <c r="O12" s="254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</row>
    <row r="13" spans="1:1014" s="2" customFormat="1" ht="15" customHeight="1" thickBot="1" x14ac:dyDescent="0.25">
      <c r="A13" s="72" t="s">
        <v>4</v>
      </c>
      <c r="B13" s="409" t="s">
        <v>5</v>
      </c>
      <c r="C13" s="409"/>
      <c r="D13" s="409"/>
      <c r="E13" s="409"/>
      <c r="F13" s="409"/>
      <c r="G13" s="409"/>
      <c r="H13" s="409"/>
      <c r="I13" s="409"/>
      <c r="J13" s="409"/>
      <c r="K13" s="85"/>
      <c r="L13" s="86"/>
      <c r="M13" s="86"/>
      <c r="N13" s="87"/>
      <c r="O13" s="255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</row>
    <row r="14" spans="1:1014" s="6" customFormat="1" ht="39" thickBot="1" x14ac:dyDescent="0.25">
      <c r="A14" s="293" t="s">
        <v>6</v>
      </c>
      <c r="B14" s="410" t="s">
        <v>7</v>
      </c>
      <c r="C14" s="411"/>
      <c r="D14" s="411"/>
      <c r="E14" s="411"/>
      <c r="F14" s="411"/>
      <c r="G14" s="411"/>
      <c r="H14" s="411"/>
      <c r="I14" s="411"/>
      <c r="J14" s="412"/>
      <c r="K14" s="294" t="s">
        <v>8</v>
      </c>
      <c r="L14" s="294" t="s">
        <v>367</v>
      </c>
      <c r="M14" s="294" t="s">
        <v>368</v>
      </c>
      <c r="N14" s="295" t="s">
        <v>369</v>
      </c>
      <c r="O14" s="256"/>
      <c r="P14" s="7"/>
      <c r="Q14" s="7"/>
      <c r="R14" s="7"/>
      <c r="S14" s="7"/>
      <c r="T14" s="7"/>
    </row>
    <row r="15" spans="1:1014" s="6" customFormat="1" ht="12.75" thickBot="1" x14ac:dyDescent="0.25">
      <c r="A15" s="413" t="s">
        <v>9</v>
      </c>
      <c r="B15" s="364"/>
      <c r="C15" s="364"/>
      <c r="D15" s="364"/>
      <c r="E15" s="364"/>
      <c r="F15" s="364"/>
      <c r="G15" s="364"/>
      <c r="H15" s="364"/>
      <c r="I15" s="364"/>
      <c r="J15" s="365"/>
      <c r="K15" s="88" t="s">
        <v>10</v>
      </c>
      <c r="L15" s="89" t="s">
        <v>6</v>
      </c>
      <c r="M15" s="90" t="s">
        <v>11</v>
      </c>
      <c r="N15" s="91">
        <v>5</v>
      </c>
      <c r="O15" s="257"/>
      <c r="P15" s="7"/>
      <c r="Q15" s="7"/>
      <c r="R15" s="7"/>
      <c r="S15" s="7"/>
      <c r="T15" s="7"/>
    </row>
    <row r="16" spans="1:1014" s="2" customFormat="1" ht="14.25" x14ac:dyDescent="0.2">
      <c r="A16" s="8" t="s">
        <v>13</v>
      </c>
      <c r="B16" s="414" t="s">
        <v>14</v>
      </c>
      <c r="C16" s="415"/>
      <c r="D16" s="415"/>
      <c r="E16" s="415"/>
      <c r="F16" s="415"/>
      <c r="G16" s="415"/>
      <c r="H16" s="415"/>
      <c r="I16" s="415"/>
      <c r="J16" s="416"/>
      <c r="K16" s="92">
        <f>SUM(K17+K18)</f>
        <v>1174000</v>
      </c>
      <c r="L16" s="92">
        <f>SUM(L17+L18)</f>
        <v>103447</v>
      </c>
      <c r="M16" s="92">
        <f t="shared" ref="M16" si="0">SUM(M17+M18)</f>
        <v>1277447</v>
      </c>
      <c r="N16" s="93">
        <f>M16/K16*100</f>
        <v>108.81149914821124</v>
      </c>
      <c r="O16" s="247"/>
      <c r="P16" s="9"/>
      <c r="Q16" s="9"/>
      <c r="R16" s="9"/>
      <c r="S16" s="9"/>
      <c r="T16" s="9"/>
    </row>
    <row r="17" spans="1:1014" s="2" customFormat="1" ht="25.5" x14ac:dyDescent="0.2">
      <c r="A17" s="10"/>
      <c r="B17" s="11" t="s">
        <v>15</v>
      </c>
      <c r="C17" s="297" t="s">
        <v>16</v>
      </c>
      <c r="D17" s="298"/>
      <c r="E17" s="298"/>
      <c r="F17" s="298"/>
      <c r="G17" s="298"/>
      <c r="H17" s="298"/>
      <c r="I17" s="298"/>
      <c r="J17" s="299"/>
      <c r="K17" s="94"/>
      <c r="L17" s="94"/>
      <c r="M17" s="94"/>
      <c r="N17" s="95"/>
      <c r="O17" s="258"/>
      <c r="P17" s="9"/>
      <c r="Q17" s="9"/>
      <c r="R17" s="9"/>
      <c r="S17" s="9"/>
      <c r="T17" s="9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</row>
    <row r="18" spans="1:1014" s="2" customFormat="1" ht="25.5" x14ac:dyDescent="0.2">
      <c r="A18" s="12"/>
      <c r="B18" s="11" t="s">
        <v>17</v>
      </c>
      <c r="C18" s="404" t="s">
        <v>18</v>
      </c>
      <c r="D18" s="405"/>
      <c r="E18" s="405"/>
      <c r="F18" s="405"/>
      <c r="G18" s="405"/>
      <c r="H18" s="405"/>
      <c r="I18" s="405"/>
      <c r="J18" s="406"/>
      <c r="K18" s="96">
        <f>SUM(K19+K38+K48+K55)</f>
        <v>1174000</v>
      </c>
      <c r="L18" s="96">
        <f t="shared" ref="L18" si="1">SUM(L19+L38+L48+L55)</f>
        <v>103447</v>
      </c>
      <c r="M18" s="96">
        <f>K18+L18</f>
        <v>1277447</v>
      </c>
      <c r="N18" s="97">
        <f>M18/K18*100</f>
        <v>108.81149914821124</v>
      </c>
      <c r="O18" s="247"/>
      <c r="P18" s="9"/>
      <c r="Q18" s="9"/>
      <c r="R18" s="9"/>
      <c r="S18" s="9"/>
      <c r="T18" s="9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</row>
    <row r="19" spans="1:1014" s="2" customFormat="1" ht="14.25" customHeight="1" x14ac:dyDescent="0.2">
      <c r="A19" s="13"/>
      <c r="B19" s="14"/>
      <c r="C19" s="200" t="s">
        <v>19</v>
      </c>
      <c r="D19" s="404" t="s">
        <v>20</v>
      </c>
      <c r="E19" s="405"/>
      <c r="F19" s="405"/>
      <c r="G19" s="405"/>
      <c r="H19" s="405"/>
      <c r="I19" s="405"/>
      <c r="J19" s="406"/>
      <c r="K19" s="96">
        <f t="shared" ref="K19" si="2">SUM(K20+K29+K30)</f>
        <v>775000</v>
      </c>
      <c r="L19" s="96">
        <f>SUM(L20+L29+L30)</f>
        <v>45372</v>
      </c>
      <c r="M19" s="96">
        <f>K19+L19</f>
        <v>820372</v>
      </c>
      <c r="N19" s="95">
        <f>M19/K19*100</f>
        <v>105.85445161290323</v>
      </c>
      <c r="O19" s="247"/>
      <c r="P19" s="9"/>
      <c r="Q19" s="9"/>
      <c r="R19" s="9"/>
      <c r="S19" s="9"/>
      <c r="T19" s="9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</row>
    <row r="20" spans="1:1014" s="3" customFormat="1" x14ac:dyDescent="0.2">
      <c r="A20" s="12"/>
      <c r="B20" s="14"/>
      <c r="C20" s="201"/>
      <c r="D20" s="202" t="s">
        <v>21</v>
      </c>
      <c r="E20" s="393" t="s">
        <v>22</v>
      </c>
      <c r="F20" s="394"/>
      <c r="G20" s="394"/>
      <c r="H20" s="394"/>
      <c r="I20" s="394"/>
      <c r="J20" s="395"/>
      <c r="K20" s="98">
        <f t="shared" ref="K20:M20" si="3">SUM(K21+K28)</f>
        <v>620000</v>
      </c>
      <c r="L20" s="98">
        <f t="shared" si="3"/>
        <v>40000</v>
      </c>
      <c r="M20" s="98">
        <f t="shared" si="3"/>
        <v>660000</v>
      </c>
      <c r="N20" s="99">
        <f>M20/K20*100</f>
        <v>106.45161290322579</v>
      </c>
      <c r="O20" s="246"/>
      <c r="P20" s="9"/>
      <c r="Q20" s="9"/>
      <c r="R20" s="9"/>
      <c r="S20" s="9"/>
      <c r="T20" s="9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</row>
    <row r="21" spans="1:1014" s="3" customFormat="1" x14ac:dyDescent="0.2">
      <c r="A21" s="12"/>
      <c r="B21" s="14"/>
      <c r="C21" s="201"/>
      <c r="D21" s="202"/>
      <c r="E21" s="202" t="s">
        <v>23</v>
      </c>
      <c r="F21" s="393" t="s">
        <v>24</v>
      </c>
      <c r="G21" s="394"/>
      <c r="H21" s="394"/>
      <c r="I21" s="394"/>
      <c r="J21" s="395"/>
      <c r="K21" s="100">
        <f>SUM(K22+K25)</f>
        <v>620000</v>
      </c>
      <c r="L21" s="100">
        <f t="shared" ref="L21" si="4">SUM(L22+L25)</f>
        <v>40000</v>
      </c>
      <c r="M21" s="100">
        <f>K21+L21</f>
        <v>660000</v>
      </c>
      <c r="N21" s="99">
        <f>M21/K21*100</f>
        <v>106.45161290322579</v>
      </c>
      <c r="O21" s="259"/>
      <c r="P21" s="9"/>
      <c r="Q21" s="9"/>
      <c r="R21" s="9"/>
      <c r="S21" s="9"/>
      <c r="T21" s="9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</row>
    <row r="22" spans="1:1014" s="3" customFormat="1" x14ac:dyDescent="0.2">
      <c r="A22" s="12"/>
      <c r="B22" s="14"/>
      <c r="C22" s="201"/>
      <c r="D22" s="202"/>
      <c r="E22" s="202"/>
      <c r="F22" s="202" t="s">
        <v>25</v>
      </c>
      <c r="G22" s="393" t="s">
        <v>26</v>
      </c>
      <c r="H22" s="394"/>
      <c r="I22" s="394"/>
      <c r="J22" s="395"/>
      <c r="K22" s="100"/>
      <c r="L22" s="100"/>
      <c r="M22" s="100"/>
      <c r="N22" s="95"/>
      <c r="O22" s="244"/>
      <c r="P22" s="9"/>
      <c r="Q22" s="9"/>
      <c r="R22" s="9"/>
      <c r="S22" s="9"/>
      <c r="T22" s="9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</row>
    <row r="23" spans="1:1014" s="3" customFormat="1" x14ac:dyDescent="0.2">
      <c r="A23" s="12"/>
      <c r="B23" s="14"/>
      <c r="C23" s="201"/>
      <c r="D23" s="202"/>
      <c r="E23" s="202"/>
      <c r="F23" s="202"/>
      <c r="G23" s="202" t="s">
        <v>27</v>
      </c>
      <c r="H23" s="393" t="s">
        <v>28</v>
      </c>
      <c r="I23" s="394"/>
      <c r="J23" s="395"/>
      <c r="K23" s="100"/>
      <c r="L23" s="100"/>
      <c r="M23" s="100"/>
      <c r="N23" s="95"/>
      <c r="O23" s="244"/>
      <c r="P23" s="9"/>
      <c r="Q23" s="9"/>
      <c r="R23" s="9"/>
      <c r="S23" s="9"/>
      <c r="T23" s="9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</row>
    <row r="24" spans="1:1014" s="3" customFormat="1" x14ac:dyDescent="0.2">
      <c r="A24" s="12"/>
      <c r="B24" s="14"/>
      <c r="C24" s="201"/>
      <c r="D24" s="202"/>
      <c r="E24" s="202"/>
      <c r="F24" s="202"/>
      <c r="G24" s="202" t="s">
        <v>29</v>
      </c>
      <c r="H24" s="393" t="s">
        <v>30</v>
      </c>
      <c r="I24" s="394"/>
      <c r="J24" s="395"/>
      <c r="K24" s="101"/>
      <c r="L24" s="102"/>
      <c r="M24" s="102"/>
      <c r="N24" s="95"/>
      <c r="O24" s="244"/>
      <c r="P24" s="9"/>
      <c r="Q24" s="9"/>
      <c r="R24" s="9"/>
      <c r="S24" s="9"/>
      <c r="T24" s="9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</row>
    <row r="25" spans="1:1014" s="3" customFormat="1" x14ac:dyDescent="0.2">
      <c r="A25" s="12"/>
      <c r="B25" s="14"/>
      <c r="C25" s="201"/>
      <c r="D25" s="202"/>
      <c r="E25" s="202"/>
      <c r="F25" s="202" t="s">
        <v>31</v>
      </c>
      <c r="G25" s="393" t="s">
        <v>32</v>
      </c>
      <c r="H25" s="394"/>
      <c r="I25" s="394"/>
      <c r="J25" s="395"/>
      <c r="K25" s="100">
        <f t="shared" ref="K25:M25" si="5">SUM(K26:K27)</f>
        <v>620000</v>
      </c>
      <c r="L25" s="100">
        <f t="shared" si="5"/>
        <v>40000</v>
      </c>
      <c r="M25" s="100">
        <f t="shared" si="5"/>
        <v>660000</v>
      </c>
      <c r="N25" s="99">
        <f>M25/K25*100</f>
        <v>106.45161290322579</v>
      </c>
      <c r="O25" s="259"/>
      <c r="P25" s="9"/>
      <c r="Q25" s="9"/>
      <c r="R25" s="9"/>
      <c r="S25" s="9"/>
      <c r="T25" s="9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</row>
    <row r="26" spans="1:1014" s="3" customFormat="1" x14ac:dyDescent="0.2">
      <c r="A26" s="12"/>
      <c r="B26" s="14"/>
      <c r="C26" s="201"/>
      <c r="D26" s="202"/>
      <c r="E26" s="202"/>
      <c r="F26" s="202"/>
      <c r="G26" s="202" t="s">
        <v>33</v>
      </c>
      <c r="H26" s="393" t="s">
        <v>34</v>
      </c>
      <c r="I26" s="394"/>
      <c r="J26" s="395"/>
      <c r="K26" s="100">
        <v>620000</v>
      </c>
      <c r="L26" s="100">
        <v>40000</v>
      </c>
      <c r="M26" s="100">
        <f>SUM(K26:L26)</f>
        <v>660000</v>
      </c>
      <c r="N26" s="99">
        <f>M26/K26*100</f>
        <v>106.45161290322579</v>
      </c>
      <c r="O26" s="246"/>
      <c r="P26" s="9"/>
      <c r="Q26" s="9"/>
      <c r="R26" s="9"/>
      <c r="S26" s="9"/>
      <c r="T26" s="9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</row>
    <row r="27" spans="1:1014" s="3" customFormat="1" x14ac:dyDescent="0.2">
      <c r="A27" s="12"/>
      <c r="B27" s="14"/>
      <c r="C27" s="201"/>
      <c r="D27" s="202"/>
      <c r="E27" s="202"/>
      <c r="F27" s="202"/>
      <c r="G27" s="202" t="s">
        <v>35</v>
      </c>
      <c r="H27" s="393" t="s">
        <v>36</v>
      </c>
      <c r="I27" s="394"/>
      <c r="J27" s="395"/>
      <c r="K27" s="100"/>
      <c r="L27" s="100"/>
      <c r="M27" s="100"/>
      <c r="N27" s="99"/>
      <c r="O27" s="246"/>
      <c r="P27" s="9"/>
      <c r="Q27" s="9"/>
      <c r="R27" s="9"/>
      <c r="S27" s="9"/>
      <c r="T27" s="9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</row>
    <row r="28" spans="1:1014" s="3" customFormat="1" x14ac:dyDescent="0.2">
      <c r="A28" s="12"/>
      <c r="B28" s="14"/>
      <c r="C28" s="201"/>
      <c r="D28" s="202"/>
      <c r="E28" s="202" t="s">
        <v>37</v>
      </c>
      <c r="F28" s="393" t="s">
        <v>38</v>
      </c>
      <c r="G28" s="394"/>
      <c r="H28" s="394"/>
      <c r="I28" s="394"/>
      <c r="J28" s="395"/>
      <c r="K28" s="102"/>
      <c r="L28" s="102"/>
      <c r="M28" s="102"/>
      <c r="N28" s="99"/>
      <c r="O28" s="246"/>
      <c r="P28" s="9"/>
      <c r="Q28" s="9"/>
      <c r="R28" s="9"/>
      <c r="S28" s="9"/>
      <c r="T28" s="9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</row>
    <row r="29" spans="1:1014" s="3" customFormat="1" x14ac:dyDescent="0.25">
      <c r="A29" s="12"/>
      <c r="B29" s="14"/>
      <c r="C29" s="201"/>
      <c r="D29" s="202" t="s">
        <v>39</v>
      </c>
      <c r="E29" s="393" t="s">
        <v>40</v>
      </c>
      <c r="F29" s="394"/>
      <c r="G29" s="394"/>
      <c r="H29" s="394"/>
      <c r="I29" s="394"/>
      <c r="J29" s="395"/>
      <c r="K29" s="103">
        <v>0</v>
      </c>
      <c r="L29" s="104">
        <v>372</v>
      </c>
      <c r="M29" s="104">
        <f>SUM(K29:L29)</f>
        <v>372</v>
      </c>
      <c r="N29" s="99" t="s">
        <v>370</v>
      </c>
      <c r="O29" s="259"/>
      <c r="P29" s="9"/>
      <c r="Q29" s="9"/>
      <c r="R29" s="9"/>
      <c r="S29" s="9"/>
      <c r="T29" s="9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</row>
    <row r="30" spans="1:1014" s="3" customFormat="1" x14ac:dyDescent="0.2">
      <c r="A30" s="12"/>
      <c r="B30" s="14"/>
      <c r="C30" s="201"/>
      <c r="D30" s="202" t="s">
        <v>41</v>
      </c>
      <c r="E30" s="393" t="s">
        <v>42</v>
      </c>
      <c r="F30" s="394"/>
      <c r="G30" s="394"/>
      <c r="H30" s="394"/>
      <c r="I30" s="394"/>
      <c r="J30" s="395"/>
      <c r="K30" s="100">
        <f>K31+K35+K36+K37</f>
        <v>155000</v>
      </c>
      <c r="L30" s="100">
        <f>L31+L35+L36+L37</f>
        <v>5000</v>
      </c>
      <c r="M30" s="100">
        <f>K30+L30</f>
        <v>160000</v>
      </c>
      <c r="N30" s="99">
        <f>M30/K30*100</f>
        <v>103.2258064516129</v>
      </c>
      <c r="O30" s="259"/>
      <c r="P30" s="9"/>
      <c r="Q30" s="9"/>
      <c r="R30" s="9"/>
      <c r="S30" s="9"/>
      <c r="T30" s="9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</row>
    <row r="31" spans="1:1014" s="3" customFormat="1" x14ac:dyDescent="0.2">
      <c r="A31" s="12"/>
      <c r="B31" s="14"/>
      <c r="C31" s="201"/>
      <c r="D31" s="202"/>
      <c r="E31" s="202" t="s">
        <v>43</v>
      </c>
      <c r="F31" s="393" t="s">
        <v>44</v>
      </c>
      <c r="G31" s="394"/>
      <c r="H31" s="394"/>
      <c r="I31" s="394"/>
      <c r="J31" s="395"/>
      <c r="K31" s="98">
        <v>130000</v>
      </c>
      <c r="L31" s="100">
        <v>0</v>
      </c>
      <c r="M31" s="100">
        <f>K31+L31</f>
        <v>130000</v>
      </c>
      <c r="N31" s="99">
        <f>M31/K31*100</f>
        <v>100</v>
      </c>
      <c r="O31" s="245"/>
      <c r="P31" s="246"/>
      <c r="Q31" s="246"/>
      <c r="R31" s="246"/>
      <c r="S31" s="9"/>
      <c r="T31" s="9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</row>
    <row r="32" spans="1:1014" s="3" customFormat="1" x14ac:dyDescent="0.2">
      <c r="A32" s="12"/>
      <c r="B32" s="14"/>
      <c r="C32" s="201"/>
      <c r="D32" s="202"/>
      <c r="E32" s="202"/>
      <c r="F32" s="202" t="s">
        <v>45</v>
      </c>
      <c r="G32" s="393" t="s">
        <v>46</v>
      </c>
      <c r="H32" s="394"/>
      <c r="I32" s="394"/>
      <c r="J32" s="395"/>
      <c r="K32" s="98"/>
      <c r="L32" s="100"/>
      <c r="M32" s="100"/>
      <c r="N32" s="95"/>
      <c r="O32" s="247"/>
      <c r="P32" s="9"/>
      <c r="Q32" s="9"/>
      <c r="R32" s="9"/>
      <c r="S32" s="9"/>
      <c r="T32" s="9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</row>
    <row r="33" spans="1:232" s="3" customFormat="1" x14ac:dyDescent="0.2">
      <c r="A33" s="16"/>
      <c r="B33" s="17"/>
      <c r="C33" s="203"/>
      <c r="D33" s="204"/>
      <c r="E33" s="204"/>
      <c r="F33" s="202" t="s">
        <v>47</v>
      </c>
      <c r="G33" s="393" t="s">
        <v>48</v>
      </c>
      <c r="H33" s="394"/>
      <c r="I33" s="394"/>
      <c r="J33" s="395"/>
      <c r="K33" s="98"/>
      <c r="L33" s="100"/>
      <c r="M33" s="100"/>
      <c r="N33" s="95"/>
      <c r="O33" s="247"/>
      <c r="P33" s="9"/>
      <c r="Q33" s="9"/>
      <c r="R33" s="9"/>
      <c r="S33" s="9"/>
      <c r="T33" s="9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</row>
    <row r="34" spans="1:232" s="3" customFormat="1" x14ac:dyDescent="0.2">
      <c r="A34" s="16"/>
      <c r="B34" s="17"/>
      <c r="C34" s="203"/>
      <c r="D34" s="204"/>
      <c r="E34" s="204"/>
      <c r="F34" s="202" t="s">
        <v>49</v>
      </c>
      <c r="G34" s="393" t="s">
        <v>50</v>
      </c>
      <c r="H34" s="394"/>
      <c r="I34" s="394"/>
      <c r="J34" s="395"/>
      <c r="K34" s="98"/>
      <c r="L34" s="100"/>
      <c r="M34" s="100"/>
      <c r="N34" s="95"/>
      <c r="O34" s="247"/>
      <c r="P34" s="9"/>
      <c r="Q34" s="9"/>
      <c r="R34" s="9"/>
      <c r="S34" s="9"/>
      <c r="T34" s="9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</row>
    <row r="35" spans="1:232" s="3" customFormat="1" x14ac:dyDescent="0.2">
      <c r="A35" s="16"/>
      <c r="B35" s="17"/>
      <c r="C35" s="203"/>
      <c r="D35" s="204"/>
      <c r="E35" s="202" t="s">
        <v>51</v>
      </c>
      <c r="F35" s="393" t="s">
        <v>52</v>
      </c>
      <c r="G35" s="394"/>
      <c r="H35" s="394"/>
      <c r="I35" s="394"/>
      <c r="J35" s="395"/>
      <c r="K35" s="100">
        <v>25000</v>
      </c>
      <c r="L35" s="100">
        <v>5000</v>
      </c>
      <c r="M35" s="100">
        <f>K35+L35</f>
        <v>30000</v>
      </c>
      <c r="N35" s="99">
        <f>M35/K35*100</f>
        <v>120</v>
      </c>
      <c r="O35" s="259"/>
      <c r="P35" s="9"/>
      <c r="Q35" s="9"/>
      <c r="R35" s="9"/>
      <c r="S35" s="9"/>
      <c r="T35" s="9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</row>
    <row r="36" spans="1:232" s="3" customFormat="1" x14ac:dyDescent="0.2">
      <c r="A36" s="16"/>
      <c r="B36" s="17"/>
      <c r="C36" s="203"/>
      <c r="D36" s="204"/>
      <c r="E36" s="202" t="s">
        <v>53</v>
      </c>
      <c r="F36" s="393" t="s">
        <v>54</v>
      </c>
      <c r="G36" s="394"/>
      <c r="H36" s="394"/>
      <c r="I36" s="394"/>
      <c r="J36" s="395"/>
      <c r="K36" s="100"/>
      <c r="L36" s="100"/>
      <c r="M36" s="100"/>
      <c r="N36" s="99"/>
      <c r="O36" s="259"/>
      <c r="P36" s="9"/>
      <c r="Q36" s="9"/>
      <c r="R36" s="9"/>
      <c r="S36" s="9"/>
      <c r="T36" s="9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</row>
    <row r="37" spans="1:232" s="3" customFormat="1" x14ac:dyDescent="0.2">
      <c r="A37" s="16"/>
      <c r="B37" s="17"/>
      <c r="C37" s="203"/>
      <c r="D37" s="204"/>
      <c r="E37" s="202" t="s">
        <v>55</v>
      </c>
      <c r="F37" s="393" t="s">
        <v>56</v>
      </c>
      <c r="G37" s="394"/>
      <c r="H37" s="394"/>
      <c r="I37" s="394"/>
      <c r="J37" s="395"/>
      <c r="K37" s="98"/>
      <c r="L37" s="100"/>
      <c r="M37" s="100"/>
      <c r="N37" s="99"/>
      <c r="O37" s="246"/>
      <c r="P37" s="9"/>
      <c r="Q37" s="9"/>
      <c r="R37" s="9"/>
      <c r="S37" s="9"/>
      <c r="T37" s="9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</row>
    <row r="38" spans="1:232" s="3" customFormat="1" ht="14.25" x14ac:dyDescent="0.2">
      <c r="A38" s="18"/>
      <c r="B38" s="19"/>
      <c r="C38" s="205" t="s">
        <v>57</v>
      </c>
      <c r="D38" s="387" t="s">
        <v>58</v>
      </c>
      <c r="E38" s="388"/>
      <c r="F38" s="388"/>
      <c r="G38" s="388"/>
      <c r="H38" s="388"/>
      <c r="I38" s="388"/>
      <c r="J38" s="389"/>
      <c r="K38" s="105">
        <f t="shared" ref="K38" si="6">SUM(K39:K47)</f>
        <v>165000</v>
      </c>
      <c r="L38" s="105">
        <f>SUM(L39:L47)</f>
        <v>35275</v>
      </c>
      <c r="M38" s="105">
        <f>K38+L38</f>
        <v>200275</v>
      </c>
      <c r="N38" s="95">
        <f>M38/K38*100</f>
        <v>121.37878787878789</v>
      </c>
      <c r="O38" s="244"/>
      <c r="P38" s="9"/>
      <c r="Q38" s="9"/>
      <c r="R38" s="9"/>
      <c r="S38" s="9"/>
      <c r="T38" s="9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</row>
    <row r="39" spans="1:232" s="3" customFormat="1" x14ac:dyDescent="0.2">
      <c r="A39" s="16"/>
      <c r="B39" s="17"/>
      <c r="C39" s="204"/>
      <c r="D39" s="204" t="s">
        <v>59</v>
      </c>
      <c r="E39" s="366" t="s">
        <v>60</v>
      </c>
      <c r="F39" s="367"/>
      <c r="G39" s="367"/>
      <c r="H39" s="367"/>
      <c r="I39" s="367"/>
      <c r="J39" s="368"/>
      <c r="K39" s="98"/>
      <c r="L39" s="100"/>
      <c r="M39" s="100"/>
      <c r="N39" s="99"/>
      <c r="O39" s="246"/>
      <c r="P39" s="9"/>
      <c r="Q39" s="9"/>
      <c r="R39" s="9"/>
      <c r="S39" s="9"/>
      <c r="T39" s="9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</row>
    <row r="40" spans="1:232" s="3" customFormat="1" x14ac:dyDescent="0.2">
      <c r="A40" s="16"/>
      <c r="B40" s="17"/>
      <c r="C40" s="204"/>
      <c r="D40" s="204" t="s">
        <v>61</v>
      </c>
      <c r="E40" s="366" t="s">
        <v>62</v>
      </c>
      <c r="F40" s="367"/>
      <c r="G40" s="367"/>
      <c r="H40" s="367"/>
      <c r="I40" s="367"/>
      <c r="J40" s="368"/>
      <c r="K40" s="106">
        <v>165000</v>
      </c>
      <c r="L40" s="100">
        <v>35000</v>
      </c>
      <c r="M40" s="100">
        <f>K40+L40</f>
        <v>200000</v>
      </c>
      <c r="N40" s="99">
        <f>M40/K40*100</f>
        <v>121.21212121212122</v>
      </c>
      <c r="O40" s="259"/>
      <c r="P40" s="9"/>
      <c r="Q40" s="9"/>
      <c r="R40" s="9"/>
      <c r="S40" s="9"/>
      <c r="T40" s="9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</row>
    <row r="41" spans="1:232" s="3" customFormat="1" x14ac:dyDescent="0.2">
      <c r="A41" s="16"/>
      <c r="B41" s="17"/>
      <c r="C41" s="204"/>
      <c r="D41" s="204" t="s">
        <v>63</v>
      </c>
      <c r="E41" s="366" t="s">
        <v>64</v>
      </c>
      <c r="F41" s="367"/>
      <c r="G41" s="367"/>
      <c r="H41" s="367"/>
      <c r="I41" s="367"/>
      <c r="J41" s="368"/>
      <c r="K41" s="107"/>
      <c r="L41" s="100"/>
      <c r="M41" s="100"/>
      <c r="N41" s="99"/>
      <c r="O41" s="246"/>
      <c r="P41" s="9"/>
      <c r="Q41" s="9"/>
      <c r="R41" s="9"/>
      <c r="S41" s="9"/>
      <c r="T41" s="9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</row>
    <row r="42" spans="1:232" s="3" customFormat="1" x14ac:dyDescent="0.2">
      <c r="A42" s="16"/>
      <c r="B42" s="17"/>
      <c r="C42" s="204"/>
      <c r="D42" s="204" t="s">
        <v>65</v>
      </c>
      <c r="E42" s="366" t="s">
        <v>66</v>
      </c>
      <c r="F42" s="367"/>
      <c r="G42" s="367"/>
      <c r="H42" s="367"/>
      <c r="I42" s="367"/>
      <c r="J42" s="368"/>
      <c r="K42" s="98"/>
      <c r="L42" s="100"/>
      <c r="M42" s="100"/>
      <c r="N42" s="99"/>
      <c r="O42" s="246"/>
      <c r="P42" s="9"/>
      <c r="Q42" s="9"/>
      <c r="R42" s="9"/>
      <c r="S42" s="9"/>
      <c r="T42" s="9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</row>
    <row r="43" spans="1:232" s="3" customFormat="1" x14ac:dyDescent="0.2">
      <c r="A43" s="16"/>
      <c r="B43" s="17"/>
      <c r="C43" s="204"/>
      <c r="D43" s="204" t="s">
        <v>67</v>
      </c>
      <c r="E43" s="366" t="s">
        <v>68</v>
      </c>
      <c r="F43" s="367"/>
      <c r="G43" s="367"/>
      <c r="H43" s="367"/>
      <c r="I43" s="367"/>
      <c r="J43" s="368"/>
      <c r="K43" s="98"/>
      <c r="L43" s="100"/>
      <c r="M43" s="100"/>
      <c r="N43" s="99"/>
      <c r="O43" s="259"/>
      <c r="P43" s="9"/>
      <c r="Q43" s="9"/>
      <c r="R43" s="9"/>
      <c r="S43" s="9"/>
      <c r="T43" s="9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</row>
    <row r="44" spans="1:232" s="3" customFormat="1" x14ac:dyDescent="0.2">
      <c r="A44" s="16"/>
      <c r="B44" s="17"/>
      <c r="C44" s="204"/>
      <c r="D44" s="204" t="s">
        <v>69</v>
      </c>
      <c r="E44" s="366" t="s">
        <v>70</v>
      </c>
      <c r="F44" s="367"/>
      <c r="G44" s="367"/>
      <c r="H44" s="367"/>
      <c r="I44" s="367"/>
      <c r="J44" s="368"/>
      <c r="K44" s="98"/>
      <c r="L44" s="100"/>
      <c r="M44" s="100"/>
      <c r="N44" s="99"/>
      <c r="O44" s="259"/>
      <c r="P44" s="9"/>
      <c r="Q44" s="9"/>
      <c r="R44" s="9"/>
      <c r="S44" s="9"/>
      <c r="T44" s="9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</row>
    <row r="45" spans="1:232" s="3" customFormat="1" x14ac:dyDescent="0.2">
      <c r="A45" s="16"/>
      <c r="B45" s="17"/>
      <c r="C45" s="204"/>
      <c r="D45" s="204" t="s">
        <v>71</v>
      </c>
      <c r="E45" s="366" t="s">
        <v>72</v>
      </c>
      <c r="F45" s="367"/>
      <c r="G45" s="367"/>
      <c r="H45" s="367"/>
      <c r="I45" s="367"/>
      <c r="J45" s="368"/>
      <c r="K45" s="100"/>
      <c r="L45" s="100"/>
      <c r="M45" s="100"/>
      <c r="N45" s="99"/>
      <c r="O45" s="259"/>
      <c r="P45" s="9"/>
      <c r="Q45" s="9"/>
      <c r="R45" s="9"/>
      <c r="S45" s="9"/>
      <c r="T45" s="9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</row>
    <row r="46" spans="1:232" s="3" customFormat="1" x14ac:dyDescent="0.2">
      <c r="A46" s="16"/>
      <c r="B46" s="17"/>
      <c r="C46" s="204"/>
      <c r="D46" s="204" t="s">
        <v>73</v>
      </c>
      <c r="E46" s="366" t="s">
        <v>74</v>
      </c>
      <c r="F46" s="367"/>
      <c r="G46" s="367"/>
      <c r="H46" s="367"/>
      <c r="I46" s="367"/>
      <c r="J46" s="368"/>
      <c r="K46" s="98"/>
      <c r="L46" s="100"/>
      <c r="M46" s="100"/>
      <c r="N46" s="99"/>
      <c r="O46" s="259"/>
      <c r="P46" s="9"/>
      <c r="Q46" s="9"/>
      <c r="R46" s="9"/>
      <c r="S46" s="9"/>
      <c r="T46" s="9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</row>
    <row r="47" spans="1:232" s="3" customFormat="1" x14ac:dyDescent="0.2">
      <c r="A47" s="16"/>
      <c r="B47" s="17"/>
      <c r="C47" s="204"/>
      <c r="D47" s="204" t="s">
        <v>75</v>
      </c>
      <c r="E47" s="366" t="s">
        <v>76</v>
      </c>
      <c r="F47" s="367"/>
      <c r="G47" s="367"/>
      <c r="H47" s="367"/>
      <c r="I47" s="367"/>
      <c r="J47" s="368"/>
      <c r="K47" s="98">
        <v>0</v>
      </c>
      <c r="L47" s="100">
        <v>275</v>
      </c>
      <c r="M47" s="100">
        <f>K47+L47</f>
        <v>275</v>
      </c>
      <c r="N47" s="99" t="s">
        <v>370</v>
      </c>
      <c r="O47" s="259"/>
      <c r="P47" s="9"/>
      <c r="Q47" s="9"/>
      <c r="R47" s="9"/>
      <c r="S47" s="9"/>
      <c r="T47" s="9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</row>
    <row r="48" spans="1:232" s="3" customFormat="1" ht="14.25" x14ac:dyDescent="0.2">
      <c r="A48" s="16"/>
      <c r="B48" s="15"/>
      <c r="C48" s="200" t="s">
        <v>77</v>
      </c>
      <c r="D48" s="387" t="s">
        <v>78</v>
      </c>
      <c r="E48" s="388"/>
      <c r="F48" s="388"/>
      <c r="G48" s="388"/>
      <c r="H48" s="388"/>
      <c r="I48" s="388"/>
      <c r="J48" s="389"/>
      <c r="K48" s="108">
        <f t="shared" ref="K48:L48" si="7">SUM(K49+K52)</f>
        <v>230000</v>
      </c>
      <c r="L48" s="108">
        <f t="shared" si="7"/>
        <v>21800</v>
      </c>
      <c r="M48" s="108">
        <f>K48+L48</f>
        <v>251800</v>
      </c>
      <c r="N48" s="95">
        <f>M48/K48*100</f>
        <v>109.47826086956522</v>
      </c>
      <c r="O48" s="244"/>
      <c r="P48" s="9"/>
      <c r="Q48" s="9"/>
      <c r="R48" s="9"/>
      <c r="S48" s="9"/>
      <c r="T48" s="9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</row>
    <row r="49" spans="1:232" s="3" customFormat="1" x14ac:dyDescent="0.2">
      <c r="A49" s="16"/>
      <c r="B49" s="17"/>
      <c r="C49" s="204"/>
      <c r="D49" s="204" t="s">
        <v>79</v>
      </c>
      <c r="E49" s="366" t="s">
        <v>80</v>
      </c>
      <c r="F49" s="367"/>
      <c r="G49" s="367"/>
      <c r="H49" s="367"/>
      <c r="I49" s="367"/>
      <c r="J49" s="368"/>
      <c r="K49" s="100">
        <v>150000</v>
      </c>
      <c r="L49" s="100">
        <v>0</v>
      </c>
      <c r="M49" s="100">
        <f>K49+L49</f>
        <v>150000</v>
      </c>
      <c r="N49" s="99">
        <f>M49/K49*100</f>
        <v>100</v>
      </c>
      <c r="O49" s="259"/>
      <c r="P49" s="9"/>
      <c r="Q49" s="9"/>
      <c r="R49" s="9"/>
      <c r="S49" s="9"/>
      <c r="T49" s="9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</row>
    <row r="50" spans="1:232" s="3" customFormat="1" x14ac:dyDescent="0.2">
      <c r="A50" s="16"/>
      <c r="B50" s="17"/>
      <c r="C50" s="204"/>
      <c r="D50" s="204"/>
      <c r="E50" s="204" t="s">
        <v>81</v>
      </c>
      <c r="F50" s="366" t="s">
        <v>82</v>
      </c>
      <c r="G50" s="367"/>
      <c r="H50" s="367"/>
      <c r="I50" s="367"/>
      <c r="J50" s="368"/>
      <c r="K50" s="98"/>
      <c r="L50" s="100"/>
      <c r="M50" s="100"/>
      <c r="N50" s="95"/>
      <c r="O50" s="244"/>
      <c r="P50" s="9"/>
      <c r="Q50" s="9"/>
      <c r="R50" s="9"/>
      <c r="S50" s="9"/>
      <c r="T50" s="9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</row>
    <row r="51" spans="1:232" s="3" customFormat="1" x14ac:dyDescent="0.2">
      <c r="A51" s="16"/>
      <c r="B51" s="17"/>
      <c r="C51" s="204"/>
      <c r="D51" s="204"/>
      <c r="E51" s="204" t="s">
        <v>83</v>
      </c>
      <c r="F51" s="366" t="s">
        <v>84</v>
      </c>
      <c r="G51" s="367"/>
      <c r="H51" s="367"/>
      <c r="I51" s="367"/>
      <c r="J51" s="368"/>
      <c r="K51" s="109"/>
      <c r="L51" s="110"/>
      <c r="M51" s="110"/>
      <c r="N51" s="95"/>
      <c r="O51" s="244"/>
      <c r="P51" s="9"/>
      <c r="Q51" s="9"/>
      <c r="R51" s="9"/>
      <c r="S51" s="9"/>
      <c r="T51" s="9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</row>
    <row r="52" spans="1:232" s="3" customFormat="1" x14ac:dyDescent="0.2">
      <c r="A52" s="16"/>
      <c r="B52" s="17"/>
      <c r="C52" s="204"/>
      <c r="D52" s="204" t="s">
        <v>85</v>
      </c>
      <c r="E52" s="366" t="s">
        <v>86</v>
      </c>
      <c r="F52" s="367"/>
      <c r="G52" s="367"/>
      <c r="H52" s="367"/>
      <c r="I52" s="367"/>
      <c r="J52" s="368"/>
      <c r="K52" s="100">
        <v>80000</v>
      </c>
      <c r="L52" s="111">
        <v>21800</v>
      </c>
      <c r="M52" s="111">
        <f>K52+L52</f>
        <v>101800</v>
      </c>
      <c r="N52" s="99">
        <f>M52/K52*100</f>
        <v>127.25</v>
      </c>
      <c r="O52" s="259"/>
      <c r="P52" s="9"/>
      <c r="Q52" s="9"/>
      <c r="R52" s="9"/>
      <c r="S52" s="9"/>
      <c r="T52" s="9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</row>
    <row r="53" spans="1:232" s="3" customFormat="1" x14ac:dyDescent="0.2">
      <c r="A53" s="16"/>
      <c r="B53" s="17"/>
      <c r="C53" s="204"/>
      <c r="D53" s="204"/>
      <c r="E53" s="204" t="s">
        <v>87</v>
      </c>
      <c r="F53" s="366" t="s">
        <v>82</v>
      </c>
      <c r="G53" s="367"/>
      <c r="H53" s="367"/>
      <c r="I53" s="367"/>
      <c r="J53" s="368"/>
      <c r="K53" s="98"/>
      <c r="L53" s="100"/>
      <c r="M53" s="100"/>
      <c r="N53" s="95"/>
      <c r="O53" s="244"/>
      <c r="P53" s="9"/>
      <c r="Q53" s="9"/>
      <c r="R53" s="9"/>
      <c r="S53" s="9"/>
      <c r="T53" s="9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</row>
    <row r="54" spans="1:232" s="3" customFormat="1" x14ac:dyDescent="0.2">
      <c r="A54" s="16"/>
      <c r="B54" s="17"/>
      <c r="C54" s="204"/>
      <c r="D54" s="204"/>
      <c r="E54" s="204" t="s">
        <v>88</v>
      </c>
      <c r="F54" s="366" t="s">
        <v>84</v>
      </c>
      <c r="G54" s="367"/>
      <c r="H54" s="367"/>
      <c r="I54" s="367"/>
      <c r="J54" s="368"/>
      <c r="K54" s="98"/>
      <c r="L54" s="100"/>
      <c r="M54" s="100"/>
      <c r="N54" s="95"/>
      <c r="O54" s="244"/>
      <c r="P54" s="9"/>
      <c r="Q54" s="9"/>
      <c r="R54" s="9"/>
      <c r="S54" s="9"/>
      <c r="T54" s="9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</row>
    <row r="55" spans="1:232" s="3" customFormat="1" thickBot="1" x14ac:dyDescent="0.25">
      <c r="A55" s="21"/>
      <c r="B55" s="22"/>
      <c r="C55" s="206" t="s">
        <v>89</v>
      </c>
      <c r="D55" s="396" t="s">
        <v>361</v>
      </c>
      <c r="E55" s="397"/>
      <c r="F55" s="397"/>
      <c r="G55" s="397"/>
      <c r="H55" s="397"/>
      <c r="I55" s="397"/>
      <c r="J55" s="398"/>
      <c r="K55" s="112">
        <v>4000</v>
      </c>
      <c r="L55" s="112">
        <v>1000</v>
      </c>
      <c r="M55" s="112">
        <f>SUM(K55:L55)</f>
        <v>5000</v>
      </c>
      <c r="N55" s="95">
        <f>M55/K55*100</f>
        <v>125</v>
      </c>
      <c r="O55" s="247"/>
      <c r="P55" s="9"/>
      <c r="Q55" s="9"/>
      <c r="R55" s="9"/>
      <c r="S55" s="9"/>
      <c r="T55" s="9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</row>
    <row r="56" spans="1:232" s="3" customFormat="1" ht="14.25" x14ac:dyDescent="0.2">
      <c r="A56" s="23" t="s">
        <v>90</v>
      </c>
      <c r="B56" s="384" t="s">
        <v>91</v>
      </c>
      <c r="C56" s="385"/>
      <c r="D56" s="385"/>
      <c r="E56" s="385"/>
      <c r="F56" s="385"/>
      <c r="G56" s="385"/>
      <c r="H56" s="385"/>
      <c r="I56" s="385"/>
      <c r="J56" s="386"/>
      <c r="K56" s="113">
        <f>SUM(K57+K61)</f>
        <v>2200</v>
      </c>
      <c r="L56" s="114">
        <f>L57+L61</f>
        <v>4800</v>
      </c>
      <c r="M56" s="114">
        <f>SUM(K56:L56)</f>
        <v>7000</v>
      </c>
      <c r="N56" s="93">
        <f>M56/K56*100</f>
        <v>318.18181818181819</v>
      </c>
      <c r="O56" s="247"/>
      <c r="P56" s="9"/>
      <c r="Q56" s="9"/>
      <c r="R56" s="9"/>
      <c r="S56" s="9"/>
      <c r="T56" s="9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</row>
    <row r="57" spans="1:232" s="3" customFormat="1" ht="14.25" x14ac:dyDescent="0.2">
      <c r="A57" s="24"/>
      <c r="B57" s="15" t="s">
        <v>92</v>
      </c>
      <c r="C57" s="387" t="s">
        <v>93</v>
      </c>
      <c r="D57" s="388"/>
      <c r="E57" s="388"/>
      <c r="F57" s="388"/>
      <c r="G57" s="388"/>
      <c r="H57" s="388"/>
      <c r="I57" s="388"/>
      <c r="J57" s="389"/>
      <c r="K57" s="115">
        <f>SUM(K58:K60)</f>
        <v>2200</v>
      </c>
      <c r="L57" s="108">
        <f t="shared" ref="L57" si="8">SUM(L58:L60)</f>
        <v>300</v>
      </c>
      <c r="M57" s="108">
        <f>SUM(K57:L57)</f>
        <v>2500</v>
      </c>
      <c r="N57" s="95">
        <f>M57/K57*100</f>
        <v>113.63636363636364</v>
      </c>
      <c r="O57" s="247"/>
      <c r="P57" s="9"/>
      <c r="Q57" s="9"/>
      <c r="R57" s="9"/>
      <c r="S57" s="9"/>
      <c r="T57" s="9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</row>
    <row r="58" spans="1:232" s="3" customFormat="1" x14ac:dyDescent="0.2">
      <c r="A58" s="24"/>
      <c r="B58" s="17"/>
      <c r="C58" s="204" t="s">
        <v>94</v>
      </c>
      <c r="D58" s="366" t="s">
        <v>379</v>
      </c>
      <c r="E58" s="367"/>
      <c r="F58" s="367"/>
      <c r="G58" s="367"/>
      <c r="H58" s="367"/>
      <c r="I58" s="367"/>
      <c r="J58" s="368"/>
      <c r="K58" s="100">
        <v>200</v>
      </c>
      <c r="L58" s="100">
        <v>0</v>
      </c>
      <c r="M58" s="100">
        <f>SUM(K58:L58)</f>
        <v>200</v>
      </c>
      <c r="N58" s="99">
        <f>M58/K58*100</f>
        <v>100</v>
      </c>
      <c r="O58" s="247"/>
      <c r="P58" s="9"/>
      <c r="Q58" s="9"/>
      <c r="R58" s="9"/>
      <c r="S58" s="9"/>
      <c r="T58" s="9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</row>
    <row r="59" spans="1:232" s="3" customFormat="1" x14ac:dyDescent="0.2">
      <c r="A59" s="24"/>
      <c r="B59" s="17"/>
      <c r="C59" s="204" t="s">
        <v>95</v>
      </c>
      <c r="D59" s="366" t="s">
        <v>96</v>
      </c>
      <c r="E59" s="367"/>
      <c r="F59" s="367"/>
      <c r="G59" s="367"/>
      <c r="H59" s="367"/>
      <c r="I59" s="367"/>
      <c r="J59" s="368"/>
      <c r="K59" s="116">
        <v>2000</v>
      </c>
      <c r="L59" s="116">
        <v>300</v>
      </c>
      <c r="M59" s="116">
        <f>SUM(K59:L59)</f>
        <v>2300</v>
      </c>
      <c r="N59" s="99">
        <f>M59/K59*100</f>
        <v>114.99999999999999</v>
      </c>
      <c r="O59" s="247"/>
      <c r="P59" s="9"/>
      <c r="Q59" s="9"/>
      <c r="R59" s="9"/>
      <c r="S59" s="9"/>
      <c r="T59" s="9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</row>
    <row r="60" spans="1:232" s="3" customFormat="1" x14ac:dyDescent="0.2">
      <c r="A60" s="16"/>
      <c r="B60" s="17"/>
      <c r="C60" s="204" t="s">
        <v>97</v>
      </c>
      <c r="D60" s="366" t="s">
        <v>98</v>
      </c>
      <c r="E60" s="367"/>
      <c r="F60" s="367"/>
      <c r="G60" s="367"/>
      <c r="H60" s="367"/>
      <c r="I60" s="367"/>
      <c r="J60" s="368"/>
      <c r="K60" s="117" t="s">
        <v>99</v>
      </c>
      <c r="L60" s="102"/>
      <c r="M60" s="102" t="s">
        <v>99</v>
      </c>
      <c r="N60" s="95"/>
      <c r="O60" s="244"/>
      <c r="P60" s="9"/>
      <c r="Q60" s="9"/>
      <c r="R60" s="9"/>
      <c r="S60" s="9"/>
      <c r="T60" s="9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</row>
    <row r="61" spans="1:232" s="3" customFormat="1" ht="14.25" x14ac:dyDescent="0.2">
      <c r="A61" s="16"/>
      <c r="B61" s="15" t="s">
        <v>100</v>
      </c>
      <c r="C61" s="387" t="s">
        <v>101</v>
      </c>
      <c r="D61" s="388"/>
      <c r="E61" s="388"/>
      <c r="F61" s="388"/>
      <c r="G61" s="388"/>
      <c r="H61" s="388"/>
      <c r="I61" s="388"/>
      <c r="J61" s="389"/>
      <c r="K61" s="115">
        <f>K62+K63</f>
        <v>0</v>
      </c>
      <c r="L61" s="108">
        <f>L62+L63</f>
        <v>4500</v>
      </c>
      <c r="M61" s="108">
        <f>M62+M63</f>
        <v>4500</v>
      </c>
      <c r="N61" s="95" t="s">
        <v>370</v>
      </c>
      <c r="O61" s="244"/>
      <c r="P61" s="9"/>
      <c r="Q61" s="9"/>
      <c r="R61" s="9"/>
      <c r="S61" s="9"/>
      <c r="T61" s="9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</row>
    <row r="62" spans="1:232" s="3" customFormat="1" x14ac:dyDescent="0.2">
      <c r="A62" s="16"/>
      <c r="B62" s="17"/>
      <c r="C62" s="204" t="s">
        <v>102</v>
      </c>
      <c r="D62" s="366" t="s">
        <v>371</v>
      </c>
      <c r="E62" s="367"/>
      <c r="F62" s="367"/>
      <c r="G62" s="367"/>
      <c r="H62" s="367"/>
      <c r="I62" s="367"/>
      <c r="J62" s="368"/>
      <c r="K62" s="118">
        <v>0</v>
      </c>
      <c r="L62" s="116">
        <v>4500</v>
      </c>
      <c r="M62" s="116">
        <f>K62+L62</f>
        <v>4500</v>
      </c>
      <c r="N62" s="99" t="s">
        <v>370</v>
      </c>
      <c r="O62" s="247"/>
      <c r="P62" s="9"/>
      <c r="Q62" s="9"/>
      <c r="R62" s="9"/>
      <c r="S62" s="9"/>
      <c r="T62" s="9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</row>
    <row r="63" spans="1:232" s="3" customFormat="1" ht="15.75" thickBot="1" x14ac:dyDescent="0.25">
      <c r="A63" s="21"/>
      <c r="B63" s="25"/>
      <c r="C63" s="207" t="s">
        <v>103</v>
      </c>
      <c r="D63" s="369" t="s">
        <v>104</v>
      </c>
      <c r="E63" s="370"/>
      <c r="F63" s="370"/>
      <c r="G63" s="370"/>
      <c r="H63" s="370"/>
      <c r="I63" s="370"/>
      <c r="J63" s="371"/>
      <c r="K63" s="119"/>
      <c r="L63" s="120"/>
      <c r="M63" s="120"/>
      <c r="N63" s="121"/>
      <c r="O63" s="244"/>
      <c r="P63" s="9"/>
      <c r="Q63" s="9"/>
      <c r="R63" s="9"/>
      <c r="S63" s="9"/>
      <c r="T63" s="9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</row>
    <row r="64" spans="1:232" s="3" customFormat="1" ht="14.25" x14ac:dyDescent="0.2">
      <c r="A64" s="23" t="s">
        <v>105</v>
      </c>
      <c r="B64" s="384" t="s">
        <v>106</v>
      </c>
      <c r="C64" s="385"/>
      <c r="D64" s="385"/>
      <c r="E64" s="385"/>
      <c r="F64" s="385"/>
      <c r="G64" s="385"/>
      <c r="H64" s="385"/>
      <c r="I64" s="385"/>
      <c r="J64" s="386"/>
      <c r="K64" s="122">
        <f>K65+K72+K73+K74+K75</f>
        <v>0</v>
      </c>
      <c r="L64" s="122">
        <f>L65+L72+L73+L74+L75</f>
        <v>428900</v>
      </c>
      <c r="M64" s="122">
        <f>M65+M72+M73+M74+M75</f>
        <v>428900</v>
      </c>
      <c r="N64" s="95" t="s">
        <v>370</v>
      </c>
      <c r="O64" s="244"/>
      <c r="P64" s="9"/>
      <c r="Q64" s="9"/>
      <c r="R64" s="9"/>
      <c r="S64" s="9"/>
      <c r="T64" s="9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</row>
    <row r="65" spans="1:232" s="3" customFormat="1" ht="14.25" x14ac:dyDescent="0.2">
      <c r="A65" s="24"/>
      <c r="B65" s="15" t="s">
        <v>107</v>
      </c>
      <c r="C65" s="387" t="s">
        <v>108</v>
      </c>
      <c r="D65" s="388"/>
      <c r="E65" s="388"/>
      <c r="F65" s="388"/>
      <c r="G65" s="388"/>
      <c r="H65" s="388"/>
      <c r="I65" s="388"/>
      <c r="J65" s="389"/>
      <c r="K65" s="108">
        <f>K66+K67+K71</f>
        <v>0</v>
      </c>
      <c r="L65" s="108">
        <f>L66+L67</f>
        <v>428900</v>
      </c>
      <c r="M65" s="108">
        <f t="shared" ref="M65:M70" si="9">K65+L65</f>
        <v>428900</v>
      </c>
      <c r="N65" s="95" t="s">
        <v>370</v>
      </c>
      <c r="O65" s="244"/>
      <c r="P65" s="9"/>
      <c r="Q65" s="9"/>
      <c r="R65" s="9"/>
      <c r="S65" s="9"/>
      <c r="T65" s="9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</row>
    <row r="66" spans="1:232" s="3" customFormat="1" x14ac:dyDescent="0.2">
      <c r="A66" s="24"/>
      <c r="B66" s="15"/>
      <c r="C66" s="204" t="s">
        <v>109</v>
      </c>
      <c r="D66" s="366" t="s">
        <v>110</v>
      </c>
      <c r="E66" s="367"/>
      <c r="F66" s="367"/>
      <c r="G66" s="367"/>
      <c r="H66" s="367"/>
      <c r="I66" s="367"/>
      <c r="J66" s="368"/>
      <c r="K66" s="100">
        <v>0</v>
      </c>
      <c r="L66" s="100">
        <v>411700</v>
      </c>
      <c r="M66" s="100">
        <f t="shared" si="9"/>
        <v>411700</v>
      </c>
      <c r="N66" s="95" t="s">
        <v>370</v>
      </c>
      <c r="O66" s="244"/>
      <c r="P66" s="9"/>
      <c r="Q66" s="9"/>
      <c r="R66" s="9"/>
      <c r="S66" s="9"/>
      <c r="T66" s="9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</row>
    <row r="67" spans="1:232" s="3" customFormat="1" x14ac:dyDescent="0.2">
      <c r="A67" s="24"/>
      <c r="B67" s="15"/>
      <c r="C67" s="204" t="s">
        <v>111</v>
      </c>
      <c r="D67" s="366" t="s">
        <v>378</v>
      </c>
      <c r="E67" s="367"/>
      <c r="F67" s="367"/>
      <c r="G67" s="367"/>
      <c r="H67" s="367"/>
      <c r="I67" s="367"/>
      <c r="J67" s="368"/>
      <c r="K67" s="100">
        <v>0</v>
      </c>
      <c r="L67" s="100">
        <f>L68+L69+L70</f>
        <v>17200</v>
      </c>
      <c r="M67" s="100">
        <f t="shared" si="9"/>
        <v>17200</v>
      </c>
      <c r="N67" s="95" t="s">
        <v>370</v>
      </c>
      <c r="O67" s="244"/>
      <c r="P67" s="9"/>
      <c r="Q67" s="9"/>
      <c r="R67" s="9"/>
      <c r="S67" s="9"/>
      <c r="T67" s="9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</row>
    <row r="68" spans="1:232" s="3" customFormat="1" x14ac:dyDescent="0.2">
      <c r="A68" s="24"/>
      <c r="B68" s="15"/>
      <c r="C68" s="204"/>
      <c r="D68" s="275" t="s">
        <v>377</v>
      </c>
      <c r="E68" s="367" t="s">
        <v>372</v>
      </c>
      <c r="F68" s="367"/>
      <c r="G68" s="367"/>
      <c r="H68" s="367"/>
      <c r="I68" s="367"/>
      <c r="J68" s="368"/>
      <c r="K68" s="100">
        <v>0</v>
      </c>
      <c r="L68" s="100">
        <v>7000</v>
      </c>
      <c r="M68" s="100">
        <f>K68+L68</f>
        <v>7000</v>
      </c>
      <c r="N68" s="95" t="s">
        <v>370</v>
      </c>
      <c r="O68" s="244"/>
      <c r="P68" s="9"/>
      <c r="Q68" s="9"/>
      <c r="R68" s="9"/>
      <c r="S68" s="9"/>
      <c r="T68" s="9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</row>
    <row r="69" spans="1:232" s="3" customFormat="1" x14ac:dyDescent="0.2">
      <c r="A69" s="24"/>
      <c r="B69" s="15"/>
      <c r="C69" s="204"/>
      <c r="D69" s="204" t="s">
        <v>375</v>
      </c>
      <c r="E69" s="366" t="s">
        <v>373</v>
      </c>
      <c r="F69" s="367"/>
      <c r="G69" s="367"/>
      <c r="H69" s="367"/>
      <c r="I69" s="367"/>
      <c r="J69" s="368"/>
      <c r="K69" s="116">
        <v>0</v>
      </c>
      <c r="L69" s="116">
        <v>9600</v>
      </c>
      <c r="M69" s="116">
        <f t="shared" si="9"/>
        <v>9600</v>
      </c>
      <c r="N69" s="95" t="s">
        <v>370</v>
      </c>
      <c r="O69" s="244"/>
      <c r="P69" s="9"/>
      <c r="Q69" s="9"/>
      <c r="R69" s="9"/>
      <c r="S69" s="9"/>
      <c r="T69" s="9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</row>
    <row r="70" spans="1:232" s="3" customFormat="1" x14ac:dyDescent="0.2">
      <c r="A70" s="24"/>
      <c r="B70" s="15"/>
      <c r="C70" s="204"/>
      <c r="D70" s="204" t="s">
        <v>376</v>
      </c>
      <c r="E70" s="366" t="s">
        <v>374</v>
      </c>
      <c r="F70" s="367"/>
      <c r="G70" s="367"/>
      <c r="H70" s="367"/>
      <c r="I70" s="367"/>
      <c r="J70" s="368"/>
      <c r="K70" s="100">
        <v>0</v>
      </c>
      <c r="L70" s="100">
        <v>600</v>
      </c>
      <c r="M70" s="100">
        <f t="shared" si="9"/>
        <v>600</v>
      </c>
      <c r="N70" s="95" t="s">
        <v>370</v>
      </c>
      <c r="O70" s="244"/>
      <c r="P70" s="9"/>
      <c r="Q70" s="9"/>
      <c r="R70" s="9"/>
      <c r="S70" s="9"/>
      <c r="T70" s="9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</row>
    <row r="71" spans="1:232" s="3" customFormat="1" x14ac:dyDescent="0.2">
      <c r="A71" s="24"/>
      <c r="B71" s="15"/>
      <c r="C71" s="204" t="s">
        <v>112</v>
      </c>
      <c r="D71" s="366" t="s">
        <v>113</v>
      </c>
      <c r="E71" s="367"/>
      <c r="F71" s="367"/>
      <c r="G71" s="367"/>
      <c r="H71" s="367"/>
      <c r="I71" s="367"/>
      <c r="J71" s="368"/>
      <c r="K71" s="100"/>
      <c r="L71" s="100"/>
      <c r="M71" s="100"/>
      <c r="N71" s="95"/>
      <c r="O71" s="244"/>
      <c r="P71" s="9"/>
      <c r="Q71" s="9"/>
      <c r="R71" s="9"/>
      <c r="S71" s="9"/>
      <c r="T71" s="9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</row>
    <row r="72" spans="1:232" s="3" customFormat="1" ht="14.25" x14ac:dyDescent="0.2">
      <c r="A72" s="24"/>
      <c r="B72" s="15" t="s">
        <v>114</v>
      </c>
      <c r="C72" s="387" t="s">
        <v>115</v>
      </c>
      <c r="D72" s="388"/>
      <c r="E72" s="388"/>
      <c r="F72" s="388"/>
      <c r="G72" s="388"/>
      <c r="H72" s="388"/>
      <c r="I72" s="388"/>
      <c r="J72" s="389"/>
      <c r="K72" s="115">
        <v>0</v>
      </c>
      <c r="L72" s="108">
        <v>0</v>
      </c>
      <c r="M72" s="108">
        <f>SUM(K72:L72)</f>
        <v>0</v>
      </c>
      <c r="N72" s="95" t="s">
        <v>370</v>
      </c>
      <c r="O72" s="244"/>
      <c r="P72" s="9"/>
      <c r="Q72" s="9"/>
      <c r="R72" s="9"/>
      <c r="S72" s="9"/>
      <c r="T72" s="9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</row>
    <row r="73" spans="1:232" s="3" customFormat="1" ht="14.25" x14ac:dyDescent="0.2">
      <c r="A73" s="24"/>
      <c r="B73" s="15" t="s">
        <v>116</v>
      </c>
      <c r="C73" s="387" t="s">
        <v>117</v>
      </c>
      <c r="D73" s="388"/>
      <c r="E73" s="388"/>
      <c r="F73" s="388"/>
      <c r="G73" s="388"/>
      <c r="H73" s="388"/>
      <c r="I73" s="388"/>
      <c r="J73" s="389"/>
      <c r="K73" s="115">
        <v>0</v>
      </c>
      <c r="L73" s="108">
        <v>0</v>
      </c>
      <c r="M73" s="108">
        <v>0</v>
      </c>
      <c r="N73" s="95" t="s">
        <v>370</v>
      </c>
      <c r="O73" s="244"/>
      <c r="P73" s="9"/>
      <c r="Q73" s="9"/>
      <c r="R73" s="9"/>
      <c r="S73" s="9"/>
      <c r="T73" s="9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</row>
    <row r="74" spans="1:232" s="3" customFormat="1" ht="14.25" x14ac:dyDescent="0.2">
      <c r="A74" s="24"/>
      <c r="B74" s="15" t="s">
        <v>118</v>
      </c>
      <c r="C74" s="387" t="s">
        <v>119</v>
      </c>
      <c r="D74" s="388"/>
      <c r="E74" s="388"/>
      <c r="F74" s="388"/>
      <c r="G74" s="388"/>
      <c r="H74" s="388"/>
      <c r="I74" s="388"/>
      <c r="J74" s="389"/>
      <c r="K74" s="115">
        <v>0</v>
      </c>
      <c r="L74" s="115">
        <v>0</v>
      </c>
      <c r="M74" s="115">
        <v>0</v>
      </c>
      <c r="N74" s="95" t="s">
        <v>370</v>
      </c>
      <c r="O74" s="244"/>
      <c r="P74" s="9"/>
      <c r="Q74" s="9"/>
      <c r="R74" s="9"/>
      <c r="S74" s="9"/>
      <c r="T74" s="9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</row>
    <row r="75" spans="1:232" s="3" customFormat="1" thickBot="1" x14ac:dyDescent="0.25">
      <c r="A75" s="26"/>
      <c r="B75" s="27" t="s">
        <v>120</v>
      </c>
      <c r="C75" s="390" t="s">
        <v>121</v>
      </c>
      <c r="D75" s="391"/>
      <c r="E75" s="391"/>
      <c r="F75" s="391"/>
      <c r="G75" s="391"/>
      <c r="H75" s="391"/>
      <c r="I75" s="391"/>
      <c r="J75" s="392"/>
      <c r="K75" s="123">
        <v>0</v>
      </c>
      <c r="L75" s="123">
        <v>0</v>
      </c>
      <c r="M75" s="123">
        <v>0</v>
      </c>
      <c r="N75" s="124" t="s">
        <v>370</v>
      </c>
      <c r="O75" s="244"/>
      <c r="P75" s="9"/>
      <c r="Q75" s="9"/>
      <c r="R75" s="9"/>
      <c r="S75" s="9"/>
      <c r="T75" s="9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</row>
    <row r="76" spans="1:232" s="3" customFormat="1" ht="14.25" x14ac:dyDescent="0.2">
      <c r="A76" s="23" t="s">
        <v>122</v>
      </c>
      <c r="B76" s="384" t="s">
        <v>123</v>
      </c>
      <c r="C76" s="385"/>
      <c r="D76" s="385"/>
      <c r="E76" s="385"/>
      <c r="F76" s="385"/>
      <c r="G76" s="385"/>
      <c r="H76" s="385"/>
      <c r="I76" s="385"/>
      <c r="J76" s="386"/>
      <c r="K76" s="92">
        <f t="shared" ref="K76:L76" si="10">SUM(K77+K80+K81)</f>
        <v>25000</v>
      </c>
      <c r="L76" s="92">
        <f t="shared" si="10"/>
        <v>0</v>
      </c>
      <c r="M76" s="92">
        <f>K76+L76</f>
        <v>25000</v>
      </c>
      <c r="N76" s="93">
        <f>M76/K76*100</f>
        <v>100</v>
      </c>
      <c r="O76" s="244"/>
      <c r="P76" s="9"/>
      <c r="Q76" s="9"/>
      <c r="R76" s="9"/>
      <c r="S76" s="9"/>
      <c r="T76" s="9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</row>
    <row r="77" spans="1:232" s="3" customFormat="1" ht="14.25" x14ac:dyDescent="0.2">
      <c r="A77" s="28"/>
      <c r="B77" s="15" t="s">
        <v>124</v>
      </c>
      <c r="C77" s="387" t="s">
        <v>125</v>
      </c>
      <c r="D77" s="388"/>
      <c r="E77" s="388"/>
      <c r="F77" s="388"/>
      <c r="G77" s="388"/>
      <c r="H77" s="388"/>
      <c r="I77" s="388"/>
      <c r="J77" s="389"/>
      <c r="K77" s="125">
        <f t="shared" ref="K77:M77" si="11">SUM(K78:K79)</f>
        <v>0</v>
      </c>
      <c r="L77" s="125">
        <f t="shared" si="11"/>
        <v>0</v>
      </c>
      <c r="M77" s="125">
        <f t="shared" si="11"/>
        <v>0</v>
      </c>
      <c r="N77" s="95" t="s">
        <v>370</v>
      </c>
      <c r="O77" s="244"/>
      <c r="P77" s="9"/>
      <c r="Q77" s="9"/>
      <c r="R77" s="9"/>
      <c r="S77" s="9"/>
      <c r="T77" s="9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</row>
    <row r="78" spans="1:232" s="3" customFormat="1" x14ac:dyDescent="0.2">
      <c r="A78" s="28"/>
      <c r="B78" s="15"/>
      <c r="C78" s="204" t="s">
        <v>126</v>
      </c>
      <c r="D78" s="366" t="s">
        <v>127</v>
      </c>
      <c r="E78" s="367"/>
      <c r="F78" s="367"/>
      <c r="G78" s="367"/>
      <c r="H78" s="367"/>
      <c r="I78" s="367"/>
      <c r="J78" s="368"/>
      <c r="K78" s="98"/>
      <c r="L78" s="94"/>
      <c r="M78" s="94"/>
      <c r="N78" s="95"/>
      <c r="O78" s="244"/>
      <c r="P78" s="9"/>
      <c r="Q78" s="9"/>
      <c r="R78" s="9"/>
      <c r="S78" s="9"/>
      <c r="T78" s="9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</row>
    <row r="79" spans="1:232" s="3" customFormat="1" x14ac:dyDescent="0.2">
      <c r="A79" s="28"/>
      <c r="B79" s="15"/>
      <c r="C79" s="204" t="s">
        <v>128</v>
      </c>
      <c r="D79" s="366" t="s">
        <v>129</v>
      </c>
      <c r="E79" s="367"/>
      <c r="F79" s="367"/>
      <c r="G79" s="367"/>
      <c r="H79" s="367"/>
      <c r="I79" s="367"/>
      <c r="J79" s="368"/>
      <c r="K79" s="100"/>
      <c r="L79" s="111"/>
      <c r="M79" s="111"/>
      <c r="N79" s="99"/>
      <c r="O79" s="259"/>
      <c r="P79" s="9"/>
      <c r="Q79" s="9"/>
      <c r="R79" s="9"/>
      <c r="S79" s="9"/>
      <c r="T79" s="9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</row>
    <row r="80" spans="1:232" s="3" customFormat="1" ht="14.25" x14ac:dyDescent="0.2">
      <c r="A80" s="28"/>
      <c r="B80" s="15" t="s">
        <v>130</v>
      </c>
      <c r="C80" s="387" t="s">
        <v>131</v>
      </c>
      <c r="D80" s="388"/>
      <c r="E80" s="388"/>
      <c r="F80" s="388"/>
      <c r="G80" s="388"/>
      <c r="H80" s="388"/>
      <c r="I80" s="388"/>
      <c r="J80" s="389"/>
      <c r="K80" s="125">
        <v>0</v>
      </c>
      <c r="L80" s="125">
        <v>0</v>
      </c>
      <c r="M80" s="125">
        <v>0</v>
      </c>
      <c r="N80" s="95" t="s">
        <v>370</v>
      </c>
      <c r="O80" s="244"/>
      <c r="P80" s="9"/>
      <c r="Q80" s="9"/>
      <c r="R80" s="9"/>
      <c r="S80" s="9"/>
      <c r="T80" s="9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</row>
    <row r="81" spans="1:232" s="3" customFormat="1" ht="14.25" x14ac:dyDescent="0.2">
      <c r="A81" s="28"/>
      <c r="B81" s="15" t="s">
        <v>132</v>
      </c>
      <c r="C81" s="387" t="s">
        <v>133</v>
      </c>
      <c r="D81" s="388"/>
      <c r="E81" s="388"/>
      <c r="F81" s="388"/>
      <c r="G81" s="388"/>
      <c r="H81" s="388"/>
      <c r="I81" s="388"/>
      <c r="J81" s="389"/>
      <c r="K81" s="125">
        <f t="shared" ref="K81:L81" si="12">SUM(K82:K84)</f>
        <v>25000</v>
      </c>
      <c r="L81" s="125">
        <f t="shared" si="12"/>
        <v>0</v>
      </c>
      <c r="M81" s="125">
        <f>K81+L81</f>
        <v>25000</v>
      </c>
      <c r="N81" s="95">
        <f>M81/K81*100</f>
        <v>100</v>
      </c>
      <c r="O81" s="244"/>
      <c r="P81" s="9"/>
      <c r="Q81" s="9"/>
      <c r="R81" s="9"/>
      <c r="S81" s="9"/>
      <c r="T81" s="9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</row>
    <row r="82" spans="1:232" s="3" customFormat="1" x14ac:dyDescent="0.2">
      <c r="A82" s="28"/>
      <c r="B82" s="15"/>
      <c r="C82" s="204" t="s">
        <v>134</v>
      </c>
      <c r="D82" s="366" t="s">
        <v>135</v>
      </c>
      <c r="E82" s="367"/>
      <c r="F82" s="367"/>
      <c r="G82" s="367"/>
      <c r="H82" s="367"/>
      <c r="I82" s="367"/>
      <c r="J82" s="368"/>
      <c r="K82" s="98"/>
      <c r="L82" s="94"/>
      <c r="M82" s="94"/>
      <c r="N82" s="95"/>
      <c r="O82" s="244"/>
      <c r="P82" s="9"/>
      <c r="Q82" s="9"/>
      <c r="R82" s="9"/>
      <c r="S82" s="9"/>
      <c r="T82" s="9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</row>
    <row r="83" spans="1:232" s="3" customFormat="1" x14ac:dyDescent="0.2">
      <c r="A83" s="28"/>
      <c r="B83" s="15"/>
      <c r="C83" s="204" t="s">
        <v>136</v>
      </c>
      <c r="D83" s="366" t="s">
        <v>137</v>
      </c>
      <c r="E83" s="367"/>
      <c r="F83" s="367"/>
      <c r="G83" s="367"/>
      <c r="H83" s="367"/>
      <c r="I83" s="367"/>
      <c r="J83" s="368"/>
      <c r="K83" s="98"/>
      <c r="L83" s="94"/>
      <c r="M83" s="94"/>
      <c r="N83" s="95"/>
      <c r="O83" s="244"/>
      <c r="P83" s="9"/>
      <c r="Q83" s="9"/>
      <c r="R83" s="9"/>
      <c r="S83" s="9"/>
      <c r="T83" s="9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</row>
    <row r="84" spans="1:232" s="3" customFormat="1" x14ac:dyDescent="0.2">
      <c r="A84" s="28"/>
      <c r="B84" s="15"/>
      <c r="C84" s="204" t="s">
        <v>138</v>
      </c>
      <c r="D84" s="366" t="s">
        <v>133</v>
      </c>
      <c r="E84" s="367"/>
      <c r="F84" s="367"/>
      <c r="G84" s="367"/>
      <c r="H84" s="367"/>
      <c r="I84" s="367"/>
      <c r="J84" s="368"/>
      <c r="K84" s="100">
        <v>25000</v>
      </c>
      <c r="L84" s="111">
        <v>0</v>
      </c>
      <c r="M84" s="111">
        <f>SUM(K84:L84)</f>
        <v>25000</v>
      </c>
      <c r="N84" s="99">
        <f>M84/K84*100</f>
        <v>100</v>
      </c>
      <c r="O84" s="259"/>
      <c r="P84" s="9"/>
      <c r="Q84" s="9"/>
      <c r="R84" s="9"/>
      <c r="S84" s="9"/>
      <c r="T84" s="9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</row>
    <row r="85" spans="1:232" s="3" customFormat="1" ht="15.75" thickBot="1" x14ac:dyDescent="0.25">
      <c r="A85" s="26"/>
      <c r="B85" s="27"/>
      <c r="C85" s="208"/>
      <c r="D85" s="208" t="s">
        <v>139</v>
      </c>
      <c r="E85" s="378" t="s">
        <v>140</v>
      </c>
      <c r="F85" s="379"/>
      <c r="G85" s="379"/>
      <c r="H85" s="379"/>
      <c r="I85" s="379"/>
      <c r="J85" s="380"/>
      <c r="K85" s="109"/>
      <c r="L85" s="126"/>
      <c r="M85" s="126"/>
      <c r="N85" s="124"/>
      <c r="O85" s="244"/>
      <c r="P85" s="9"/>
      <c r="Q85" s="9"/>
      <c r="R85" s="9"/>
      <c r="S85" s="9"/>
      <c r="T85" s="9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</row>
    <row r="86" spans="1:232" s="3" customFormat="1" ht="15.75" thickBot="1" x14ac:dyDescent="0.3">
      <c r="A86" s="381" t="s">
        <v>141</v>
      </c>
      <c r="B86" s="382"/>
      <c r="C86" s="382"/>
      <c r="D86" s="382"/>
      <c r="E86" s="382"/>
      <c r="F86" s="382"/>
      <c r="G86" s="382"/>
      <c r="H86" s="382"/>
      <c r="I86" s="382"/>
      <c r="J86" s="383"/>
      <c r="K86" s="127">
        <f>SUM(K16+K56+K64+K76)</f>
        <v>1201200</v>
      </c>
      <c r="L86" s="127">
        <f>SUM(L16+L56+L64+L76)</f>
        <v>537147</v>
      </c>
      <c r="M86" s="127">
        <f>SUM(M16+M56+M64+M76)</f>
        <v>1738347</v>
      </c>
      <c r="N86" s="128">
        <f>M86/K86*100</f>
        <v>144.71753246753246</v>
      </c>
      <c r="O86" s="260"/>
      <c r="P86" s="9"/>
      <c r="Q86" s="9"/>
      <c r="R86" s="9"/>
      <c r="S86" s="9"/>
      <c r="T86" s="9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</row>
    <row r="87" spans="1:232" s="3" customFormat="1" ht="14.25" x14ac:dyDescent="0.2">
      <c r="A87" s="29" t="s">
        <v>142</v>
      </c>
      <c r="B87" s="384" t="s">
        <v>143</v>
      </c>
      <c r="C87" s="385"/>
      <c r="D87" s="385"/>
      <c r="E87" s="385"/>
      <c r="F87" s="385"/>
      <c r="G87" s="385"/>
      <c r="H87" s="385"/>
      <c r="I87" s="385"/>
      <c r="J87" s="386"/>
      <c r="K87" s="108">
        <f t="shared" ref="K87:M88" si="13">K88</f>
        <v>0</v>
      </c>
      <c r="L87" s="96">
        <f t="shared" si="13"/>
        <v>0</v>
      </c>
      <c r="M87" s="96">
        <f t="shared" si="13"/>
        <v>0</v>
      </c>
      <c r="N87" s="95" t="s">
        <v>370</v>
      </c>
      <c r="O87" s="244"/>
      <c r="P87" s="9"/>
      <c r="Q87" s="9"/>
      <c r="R87" s="9"/>
      <c r="S87" s="9"/>
      <c r="T87" s="9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</row>
    <row r="88" spans="1:232" s="3" customFormat="1" ht="14.25" x14ac:dyDescent="0.2">
      <c r="A88" s="30"/>
      <c r="B88" s="31" t="s">
        <v>144</v>
      </c>
      <c r="C88" s="387" t="s">
        <v>145</v>
      </c>
      <c r="D88" s="388"/>
      <c r="E88" s="388"/>
      <c r="F88" s="388"/>
      <c r="G88" s="388"/>
      <c r="H88" s="388"/>
      <c r="I88" s="388"/>
      <c r="J88" s="389"/>
      <c r="K88" s="96">
        <f t="shared" si="13"/>
        <v>0</v>
      </c>
      <c r="L88" s="96">
        <f t="shared" si="13"/>
        <v>0</v>
      </c>
      <c r="M88" s="96">
        <f t="shared" si="13"/>
        <v>0</v>
      </c>
      <c r="N88" s="95" t="s">
        <v>370</v>
      </c>
      <c r="O88" s="243"/>
      <c r="P88" s="244"/>
      <c r="Q88" s="244"/>
      <c r="R88" s="244"/>
      <c r="S88" s="9"/>
      <c r="T88" s="9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</row>
    <row r="89" spans="1:232" s="3" customFormat="1" x14ac:dyDescent="0.2">
      <c r="A89" s="30"/>
      <c r="B89" s="31"/>
      <c r="C89" s="209" t="s">
        <v>146</v>
      </c>
      <c r="D89" s="366" t="s">
        <v>147</v>
      </c>
      <c r="E89" s="367"/>
      <c r="F89" s="367"/>
      <c r="G89" s="367"/>
      <c r="H89" s="367"/>
      <c r="I89" s="367"/>
      <c r="J89" s="368"/>
      <c r="K89" s="100"/>
      <c r="L89" s="111"/>
      <c r="M89" s="111"/>
      <c r="N89" s="99"/>
      <c r="O89" s="259"/>
      <c r="P89" s="9"/>
      <c r="Q89" s="9"/>
      <c r="R89" s="9"/>
      <c r="S89" s="9"/>
      <c r="T89" s="9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</row>
    <row r="90" spans="1:232" s="3" customFormat="1" ht="14.25" x14ac:dyDescent="0.2">
      <c r="A90" s="32" t="s">
        <v>148</v>
      </c>
      <c r="B90" s="20" t="s">
        <v>149</v>
      </c>
      <c r="C90" s="387" t="s">
        <v>150</v>
      </c>
      <c r="D90" s="388"/>
      <c r="E90" s="388"/>
      <c r="F90" s="388"/>
      <c r="G90" s="388"/>
      <c r="H90" s="388"/>
      <c r="I90" s="388"/>
      <c r="J90" s="389"/>
      <c r="K90" s="105">
        <f>SUM(K91:K93)</f>
        <v>1268000</v>
      </c>
      <c r="L90" s="105">
        <f>SUM(L91:L93)</f>
        <v>0</v>
      </c>
      <c r="M90" s="105">
        <f>K90+L90</f>
        <v>1268000</v>
      </c>
      <c r="N90" s="95">
        <f>M90/K90*100</f>
        <v>100</v>
      </c>
      <c r="O90" s="276"/>
      <c r="P90" s="272"/>
      <c r="Q90" s="272"/>
      <c r="R90" s="9"/>
      <c r="S90" s="9"/>
      <c r="T90" s="9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</row>
    <row r="91" spans="1:232" s="3" customFormat="1" x14ac:dyDescent="0.2">
      <c r="A91" s="16"/>
      <c r="B91" s="15"/>
      <c r="C91" s="204" t="s">
        <v>151</v>
      </c>
      <c r="D91" s="366" t="s">
        <v>152</v>
      </c>
      <c r="E91" s="367"/>
      <c r="F91" s="367"/>
      <c r="G91" s="367"/>
      <c r="H91" s="367"/>
      <c r="I91" s="367"/>
      <c r="J91" s="368"/>
      <c r="K91" s="100">
        <v>1200000</v>
      </c>
      <c r="L91" s="100">
        <v>0</v>
      </c>
      <c r="M91" s="100">
        <f>K91+L91</f>
        <v>1200000</v>
      </c>
      <c r="N91" s="99">
        <f>M91/K91*100</f>
        <v>100</v>
      </c>
      <c r="O91" s="244"/>
      <c r="P91" s="9"/>
      <c r="Q91" s="9"/>
      <c r="R91" s="9"/>
      <c r="S91" s="9"/>
      <c r="T91" s="9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</row>
    <row r="92" spans="1:232" s="3" customFormat="1" x14ac:dyDescent="0.2">
      <c r="A92" s="16"/>
      <c r="B92" s="15"/>
      <c r="C92" s="204" t="s">
        <v>153</v>
      </c>
      <c r="D92" s="366" t="s">
        <v>154</v>
      </c>
      <c r="E92" s="367"/>
      <c r="F92" s="367"/>
      <c r="G92" s="367"/>
      <c r="H92" s="367"/>
      <c r="I92" s="367"/>
      <c r="J92" s="368"/>
      <c r="K92" s="116">
        <v>50000</v>
      </c>
      <c r="L92" s="116">
        <v>0</v>
      </c>
      <c r="M92" s="116">
        <f>SUM(K92:L92)</f>
        <v>50000</v>
      </c>
      <c r="N92" s="99">
        <f>M92/K92*100</f>
        <v>100</v>
      </c>
      <c r="O92" s="244"/>
      <c r="P92" s="9"/>
      <c r="Q92" s="9"/>
      <c r="R92" s="9"/>
      <c r="S92" s="9"/>
      <c r="T92" s="9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</row>
    <row r="93" spans="1:232" s="3" customFormat="1" ht="15.75" thickBot="1" x14ac:dyDescent="0.25">
      <c r="A93" s="21"/>
      <c r="B93" s="22"/>
      <c r="C93" s="207" t="s">
        <v>155</v>
      </c>
      <c r="D93" s="369" t="s">
        <v>385</v>
      </c>
      <c r="E93" s="370"/>
      <c r="F93" s="370"/>
      <c r="G93" s="370"/>
      <c r="H93" s="370"/>
      <c r="I93" s="370"/>
      <c r="J93" s="371"/>
      <c r="K93" s="110">
        <v>18000</v>
      </c>
      <c r="L93" s="129">
        <v>0</v>
      </c>
      <c r="M93" s="129">
        <f>K93+L93</f>
        <v>18000</v>
      </c>
      <c r="N93" s="130">
        <f>M93/K93*100</f>
        <v>100</v>
      </c>
      <c r="O93" s="259"/>
      <c r="P93" s="9"/>
      <c r="Q93" s="9"/>
      <c r="R93" s="9"/>
      <c r="S93" s="9"/>
      <c r="T93" s="9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</row>
    <row r="94" spans="1:232" s="3" customFormat="1" ht="14.25" x14ac:dyDescent="0.2">
      <c r="A94" s="32" t="s">
        <v>156</v>
      </c>
      <c r="B94" s="20"/>
      <c r="C94" s="319" t="s">
        <v>157</v>
      </c>
      <c r="D94" s="320"/>
      <c r="E94" s="320"/>
      <c r="F94" s="320"/>
      <c r="G94" s="320"/>
      <c r="H94" s="320"/>
      <c r="I94" s="320"/>
      <c r="J94" s="321"/>
      <c r="K94" s="122">
        <f t="shared" ref="K94:M94" si="14">K95</f>
        <v>0</v>
      </c>
      <c r="L94" s="105">
        <f t="shared" si="14"/>
        <v>0</v>
      </c>
      <c r="M94" s="105">
        <f t="shared" si="14"/>
        <v>0</v>
      </c>
      <c r="N94" s="97" t="s">
        <v>370</v>
      </c>
      <c r="O94" s="244"/>
      <c r="P94" s="9"/>
      <c r="Q94" s="9"/>
      <c r="R94" s="9"/>
      <c r="S94" s="9"/>
      <c r="T94" s="9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</row>
    <row r="95" spans="1:232" s="3" customFormat="1" ht="15.75" thickBot="1" x14ac:dyDescent="0.25">
      <c r="A95" s="33"/>
      <c r="B95" s="25" t="s">
        <v>158</v>
      </c>
      <c r="C95" s="372" t="s">
        <v>159</v>
      </c>
      <c r="D95" s="373"/>
      <c r="E95" s="373"/>
      <c r="F95" s="373"/>
      <c r="G95" s="373"/>
      <c r="H95" s="373"/>
      <c r="I95" s="373"/>
      <c r="J95" s="374"/>
      <c r="K95" s="112">
        <v>0</v>
      </c>
      <c r="L95" s="112">
        <v>0</v>
      </c>
      <c r="M95" s="112">
        <v>0</v>
      </c>
      <c r="N95" s="131" t="s">
        <v>370</v>
      </c>
      <c r="O95" s="261"/>
      <c r="P95" s="9"/>
      <c r="Q95" s="9"/>
      <c r="R95" s="9"/>
      <c r="S95" s="9"/>
      <c r="T95" s="9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</row>
    <row r="96" spans="1:232" s="3" customFormat="1" ht="15.75" thickBot="1" x14ac:dyDescent="0.3">
      <c r="A96" s="375" t="s">
        <v>387</v>
      </c>
      <c r="B96" s="376"/>
      <c r="C96" s="376"/>
      <c r="D96" s="376"/>
      <c r="E96" s="376"/>
      <c r="F96" s="376"/>
      <c r="G96" s="376"/>
      <c r="H96" s="376"/>
      <c r="I96" s="376"/>
      <c r="J96" s="377"/>
      <c r="K96" s="290">
        <f>SUM(K86+K87+K90+K94)</f>
        <v>2469200</v>
      </c>
      <c r="L96" s="291">
        <f>SUM(L86+L87+L90+L94)</f>
        <v>537147</v>
      </c>
      <c r="M96" s="291">
        <f>SUM(M86+M87+M90+M94)</f>
        <v>3006347</v>
      </c>
      <c r="N96" s="292">
        <f>M96/K96*100</f>
        <v>121.75388789891464</v>
      </c>
      <c r="O96" s="262"/>
      <c r="P96" s="9"/>
      <c r="Q96" s="9"/>
      <c r="R96" s="9"/>
      <c r="S96" s="9"/>
      <c r="T96" s="9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</row>
    <row r="97" spans="1:232" s="3" customFormat="1" ht="39" thickBot="1" x14ac:dyDescent="0.25">
      <c r="A97" s="287" t="s">
        <v>11</v>
      </c>
      <c r="B97" s="360" t="s">
        <v>160</v>
      </c>
      <c r="C97" s="361"/>
      <c r="D97" s="361"/>
      <c r="E97" s="361"/>
      <c r="F97" s="361"/>
      <c r="G97" s="361"/>
      <c r="H97" s="361"/>
      <c r="I97" s="361"/>
      <c r="J97" s="362"/>
      <c r="K97" s="288" t="s">
        <v>8</v>
      </c>
      <c r="L97" s="288" t="s">
        <v>367</v>
      </c>
      <c r="M97" s="288" t="s">
        <v>368</v>
      </c>
      <c r="N97" s="289" t="s">
        <v>369</v>
      </c>
      <c r="O97" s="256"/>
      <c r="P97" s="9"/>
      <c r="Q97" s="9"/>
      <c r="R97" s="9"/>
      <c r="S97" s="9"/>
      <c r="T97" s="9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</row>
    <row r="98" spans="1:232" s="3" customFormat="1" ht="12.75" thickBot="1" x14ac:dyDescent="0.25">
      <c r="A98" s="34"/>
      <c r="B98" s="363" t="s">
        <v>9</v>
      </c>
      <c r="C98" s="364"/>
      <c r="D98" s="364"/>
      <c r="E98" s="364"/>
      <c r="F98" s="364"/>
      <c r="G98" s="364"/>
      <c r="H98" s="364"/>
      <c r="I98" s="364"/>
      <c r="J98" s="365"/>
      <c r="K98" s="90" t="s">
        <v>6</v>
      </c>
      <c r="L98" s="89" t="s">
        <v>6</v>
      </c>
      <c r="M98" s="89" t="s">
        <v>11</v>
      </c>
      <c r="N98" s="132" t="s">
        <v>12</v>
      </c>
      <c r="O98" s="263"/>
      <c r="P98" s="9"/>
      <c r="Q98" s="9"/>
      <c r="R98" s="9"/>
      <c r="S98" s="9"/>
      <c r="T98" s="9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</row>
    <row r="99" spans="1:232" s="3" customFormat="1" ht="14.25" x14ac:dyDescent="0.2">
      <c r="A99" s="35"/>
      <c r="B99" s="36">
        <v>41</v>
      </c>
      <c r="C99" s="341" t="s">
        <v>161</v>
      </c>
      <c r="D99" s="342"/>
      <c r="E99" s="342"/>
      <c r="F99" s="342"/>
      <c r="G99" s="342"/>
      <c r="H99" s="342"/>
      <c r="I99" s="342"/>
      <c r="J99" s="343"/>
      <c r="K99" s="133">
        <f>SUM(K100+K105+K113)</f>
        <v>450200</v>
      </c>
      <c r="L99" s="134">
        <f>SUM(L100+L105+L113)</f>
        <v>-24000</v>
      </c>
      <c r="M99" s="134">
        <f>K99+L99</f>
        <v>426200</v>
      </c>
      <c r="N99" s="93">
        <f>M99/K99*100</f>
        <v>94.66903598400711</v>
      </c>
      <c r="O99" s="244"/>
      <c r="P99" s="9"/>
      <c r="Q99" s="9"/>
      <c r="R99" s="9"/>
      <c r="S99" s="9"/>
      <c r="T99" s="9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</row>
    <row r="100" spans="1:232" s="3" customFormat="1" ht="14.25" x14ac:dyDescent="0.2">
      <c r="A100" s="37"/>
      <c r="B100" s="38"/>
      <c r="C100" s="210">
        <v>411</v>
      </c>
      <c r="D100" s="297" t="s">
        <v>162</v>
      </c>
      <c r="E100" s="298"/>
      <c r="F100" s="298"/>
      <c r="G100" s="298"/>
      <c r="H100" s="298"/>
      <c r="I100" s="298"/>
      <c r="J100" s="299"/>
      <c r="K100" s="135">
        <f>SUM(K101:K104)</f>
        <v>376000</v>
      </c>
      <c r="L100" s="115">
        <f t="shared" ref="L100" si="15">SUM(L101:L104)</f>
        <v>-20000</v>
      </c>
      <c r="M100" s="115">
        <f>K100+L100</f>
        <v>356000</v>
      </c>
      <c r="N100" s="95">
        <f>M100/K100*100</f>
        <v>94.680851063829792</v>
      </c>
      <c r="O100" s="244"/>
      <c r="P100" s="9"/>
      <c r="Q100" s="9"/>
      <c r="R100" s="9"/>
      <c r="S100" s="9"/>
      <c r="T100" s="9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</row>
    <row r="101" spans="1:232" s="3" customFormat="1" x14ac:dyDescent="0.2">
      <c r="A101" s="37"/>
      <c r="B101" s="38"/>
      <c r="C101" s="211"/>
      <c r="D101" s="211">
        <v>4111</v>
      </c>
      <c r="E101" s="300" t="s">
        <v>163</v>
      </c>
      <c r="F101" s="301"/>
      <c r="G101" s="301"/>
      <c r="H101" s="301"/>
      <c r="I101" s="301"/>
      <c r="J101" s="302"/>
      <c r="K101" s="136">
        <v>372000</v>
      </c>
      <c r="L101" s="116">
        <v>-20000</v>
      </c>
      <c r="M101" s="116">
        <f>K101+L101</f>
        <v>352000</v>
      </c>
      <c r="N101" s="99">
        <f>M101/K101*100</f>
        <v>94.623655913978496</v>
      </c>
      <c r="O101" s="246"/>
      <c r="P101" s="9"/>
      <c r="Q101" s="9"/>
      <c r="R101" s="9"/>
      <c r="S101" s="9"/>
      <c r="T101" s="9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</row>
    <row r="102" spans="1:232" s="3" customFormat="1" x14ac:dyDescent="0.2">
      <c r="A102" s="37"/>
      <c r="B102" s="38"/>
      <c r="C102" s="211"/>
      <c r="D102" s="211">
        <v>4112</v>
      </c>
      <c r="E102" s="300" t="s">
        <v>164</v>
      </c>
      <c r="F102" s="301"/>
      <c r="G102" s="301"/>
      <c r="H102" s="301"/>
      <c r="I102" s="301"/>
      <c r="J102" s="302"/>
      <c r="K102" s="137"/>
      <c r="L102" s="116"/>
      <c r="M102" s="116"/>
      <c r="N102" s="95"/>
      <c r="O102" s="247"/>
      <c r="P102" s="9"/>
      <c r="Q102" s="9"/>
      <c r="R102" s="9"/>
      <c r="S102" s="9"/>
      <c r="T102" s="9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</row>
    <row r="103" spans="1:232" s="3" customFormat="1" x14ac:dyDescent="0.2">
      <c r="A103" s="37"/>
      <c r="B103" s="38"/>
      <c r="C103" s="211"/>
      <c r="D103" s="211">
        <v>4113</v>
      </c>
      <c r="E103" s="300" t="s">
        <v>165</v>
      </c>
      <c r="F103" s="301"/>
      <c r="G103" s="301"/>
      <c r="H103" s="301"/>
      <c r="I103" s="301"/>
      <c r="J103" s="302"/>
      <c r="K103" s="138">
        <v>4000</v>
      </c>
      <c r="L103" s="116">
        <v>0</v>
      </c>
      <c r="M103" s="116">
        <f>K103+L103</f>
        <v>4000</v>
      </c>
      <c r="N103" s="99">
        <f>M103/K103*100</f>
        <v>100</v>
      </c>
      <c r="O103" s="274"/>
      <c r="P103" s="9"/>
      <c r="Q103" s="9"/>
      <c r="R103" s="9"/>
      <c r="S103" s="9"/>
      <c r="T103" s="9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</row>
    <row r="104" spans="1:232" s="3" customFormat="1" x14ac:dyDescent="0.2">
      <c r="A104" s="37"/>
      <c r="B104" s="38"/>
      <c r="C104" s="211"/>
      <c r="D104" s="211">
        <v>4114</v>
      </c>
      <c r="E104" s="357" t="s">
        <v>166</v>
      </c>
      <c r="F104" s="358"/>
      <c r="G104" s="358"/>
      <c r="H104" s="358"/>
      <c r="I104" s="358"/>
      <c r="J104" s="359"/>
      <c r="K104" s="139"/>
      <c r="L104" s="116"/>
      <c r="M104" s="116"/>
      <c r="N104" s="95"/>
      <c r="O104" s="247"/>
      <c r="P104" s="9"/>
      <c r="Q104" s="9"/>
      <c r="R104" s="9"/>
      <c r="S104" s="9"/>
      <c r="T104" s="9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</row>
    <row r="105" spans="1:232" s="3" customFormat="1" ht="14.25" x14ac:dyDescent="0.2">
      <c r="A105" s="37"/>
      <c r="B105" s="38"/>
      <c r="C105" s="210">
        <v>412</v>
      </c>
      <c r="D105" s="297" t="s">
        <v>167</v>
      </c>
      <c r="E105" s="298"/>
      <c r="F105" s="298"/>
      <c r="G105" s="298"/>
      <c r="H105" s="298"/>
      <c r="I105" s="298"/>
      <c r="J105" s="299"/>
      <c r="K105" s="140">
        <f>SUM(K106:K112)</f>
        <v>15200</v>
      </c>
      <c r="L105" s="141">
        <f>SUM(L106:L112)</f>
        <v>0</v>
      </c>
      <c r="M105" s="141">
        <f>K105+L105</f>
        <v>15200</v>
      </c>
      <c r="N105" s="95">
        <f>M105/K105*100</f>
        <v>100</v>
      </c>
      <c r="O105" s="247"/>
      <c r="P105" s="9"/>
      <c r="Q105" s="9"/>
      <c r="R105" s="9"/>
      <c r="S105" s="9"/>
      <c r="T105" s="9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</row>
    <row r="106" spans="1:232" s="3" customFormat="1" x14ac:dyDescent="0.2">
      <c r="A106" s="37"/>
      <c r="B106" s="38"/>
      <c r="C106" s="211"/>
      <c r="D106" s="211" t="s">
        <v>168</v>
      </c>
      <c r="E106" s="300" t="s">
        <v>169</v>
      </c>
      <c r="F106" s="301"/>
      <c r="G106" s="301"/>
      <c r="H106" s="301"/>
      <c r="I106" s="301"/>
      <c r="J106" s="302"/>
      <c r="K106" s="142"/>
      <c r="L106" s="116"/>
      <c r="M106" s="116"/>
      <c r="N106" s="95"/>
      <c r="O106" s="247"/>
      <c r="P106" s="9"/>
      <c r="Q106" s="9"/>
      <c r="R106" s="9"/>
      <c r="S106" s="9"/>
      <c r="T106" s="9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</row>
    <row r="107" spans="1:232" s="3" customFormat="1" x14ac:dyDescent="0.2">
      <c r="A107" s="37"/>
      <c r="B107" s="38"/>
      <c r="C107" s="211"/>
      <c r="D107" s="211">
        <v>4122</v>
      </c>
      <c r="E107" s="300" t="s">
        <v>170</v>
      </c>
      <c r="F107" s="301"/>
      <c r="G107" s="301"/>
      <c r="H107" s="301"/>
      <c r="I107" s="301"/>
      <c r="J107" s="302"/>
      <c r="K107" s="142">
        <v>12600</v>
      </c>
      <c r="L107" s="116">
        <v>0</v>
      </c>
      <c r="M107" s="116">
        <f>SUM(K107:L107)</f>
        <v>12600</v>
      </c>
      <c r="N107" s="99">
        <f>M107/K107*100</f>
        <v>100</v>
      </c>
      <c r="O107" s="246"/>
      <c r="P107" s="9"/>
      <c r="Q107" s="9"/>
      <c r="R107" s="9"/>
      <c r="S107" s="9"/>
      <c r="T107" s="9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</row>
    <row r="108" spans="1:232" s="3" customFormat="1" x14ac:dyDescent="0.2">
      <c r="A108" s="37"/>
      <c r="B108" s="38"/>
      <c r="C108" s="211"/>
      <c r="D108" s="211">
        <v>4123</v>
      </c>
      <c r="E108" s="300" t="s">
        <v>171</v>
      </c>
      <c r="F108" s="301"/>
      <c r="G108" s="301"/>
      <c r="H108" s="301"/>
      <c r="I108" s="301"/>
      <c r="J108" s="302"/>
      <c r="K108" s="142">
        <v>600</v>
      </c>
      <c r="L108" s="116">
        <v>0</v>
      </c>
      <c r="M108" s="116">
        <f>SUM(K108:L108)</f>
        <v>600</v>
      </c>
      <c r="N108" s="99">
        <f>M108/K108*100</f>
        <v>100</v>
      </c>
      <c r="O108" s="246"/>
      <c r="P108" s="9"/>
      <c r="Q108" s="9"/>
      <c r="R108" s="9"/>
      <c r="S108" s="9"/>
      <c r="T108" s="9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</row>
    <row r="109" spans="1:232" s="3" customFormat="1" x14ac:dyDescent="0.2">
      <c r="A109" s="37"/>
      <c r="B109" s="38"/>
      <c r="C109" s="211"/>
      <c r="D109" s="211">
        <v>4124</v>
      </c>
      <c r="E109" s="300" t="s">
        <v>172</v>
      </c>
      <c r="F109" s="301"/>
      <c r="G109" s="301"/>
      <c r="H109" s="301"/>
      <c r="I109" s="301"/>
      <c r="J109" s="302"/>
      <c r="K109" s="142"/>
      <c r="L109" s="116"/>
      <c r="M109" s="116"/>
      <c r="N109" s="99"/>
      <c r="O109" s="246"/>
      <c r="P109" s="9"/>
      <c r="Q109" s="9"/>
      <c r="R109" s="9"/>
      <c r="S109" s="9"/>
      <c r="T109" s="9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</row>
    <row r="110" spans="1:232" s="3" customFormat="1" x14ac:dyDescent="0.2">
      <c r="A110" s="37"/>
      <c r="B110" s="38"/>
      <c r="C110" s="211"/>
      <c r="D110" s="211">
        <v>4125</v>
      </c>
      <c r="E110" s="300" t="s">
        <v>173</v>
      </c>
      <c r="F110" s="301"/>
      <c r="G110" s="301"/>
      <c r="H110" s="301"/>
      <c r="I110" s="301"/>
      <c r="J110" s="302"/>
      <c r="K110" s="143"/>
      <c r="L110" s="116"/>
      <c r="M110" s="116"/>
      <c r="N110" s="95"/>
      <c r="O110" s="247"/>
      <c r="P110" s="9"/>
      <c r="Q110" s="9"/>
      <c r="R110" s="9"/>
      <c r="S110" s="9"/>
      <c r="T110" s="9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</row>
    <row r="111" spans="1:232" s="3" customFormat="1" x14ac:dyDescent="0.2">
      <c r="A111" s="37"/>
      <c r="B111" s="38"/>
      <c r="C111" s="211"/>
      <c r="D111" s="211">
        <v>4126</v>
      </c>
      <c r="E111" s="300" t="s">
        <v>174</v>
      </c>
      <c r="F111" s="301"/>
      <c r="G111" s="301"/>
      <c r="H111" s="301"/>
      <c r="I111" s="301"/>
      <c r="J111" s="302"/>
      <c r="K111" s="144"/>
      <c r="L111" s="116"/>
      <c r="M111" s="116"/>
      <c r="N111" s="95"/>
      <c r="O111" s="247"/>
      <c r="P111" s="9"/>
      <c r="Q111" s="9"/>
      <c r="R111" s="9"/>
      <c r="S111" s="9"/>
      <c r="T111" s="9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</row>
    <row r="112" spans="1:232" s="3" customFormat="1" x14ac:dyDescent="0.2">
      <c r="A112" s="37"/>
      <c r="B112" s="38"/>
      <c r="C112" s="211"/>
      <c r="D112" s="211">
        <v>4127</v>
      </c>
      <c r="E112" s="300" t="s">
        <v>175</v>
      </c>
      <c r="F112" s="301"/>
      <c r="G112" s="301"/>
      <c r="H112" s="301"/>
      <c r="I112" s="301"/>
      <c r="J112" s="302"/>
      <c r="K112" s="145">
        <v>2000</v>
      </c>
      <c r="L112" s="116">
        <v>0</v>
      </c>
      <c r="M112" s="116">
        <f>K112+L112</f>
        <v>2000</v>
      </c>
      <c r="N112" s="99">
        <f>M112/K112*100</f>
        <v>100</v>
      </c>
      <c r="O112" s="248"/>
      <c r="P112" s="249"/>
      <c r="Q112" s="249"/>
      <c r="R112" s="9"/>
      <c r="S112" s="9"/>
      <c r="T112" s="9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</row>
    <row r="113" spans="1:235" s="3" customFormat="1" ht="14.25" x14ac:dyDescent="0.2">
      <c r="A113" s="37"/>
      <c r="B113" s="38"/>
      <c r="C113" s="210">
        <v>413</v>
      </c>
      <c r="D113" s="297" t="s">
        <v>176</v>
      </c>
      <c r="E113" s="298"/>
      <c r="F113" s="298"/>
      <c r="G113" s="298"/>
      <c r="H113" s="298"/>
      <c r="I113" s="298"/>
      <c r="J113" s="299"/>
      <c r="K113" s="140">
        <f t="shared" ref="K113:L113" si="16">K114</f>
        <v>59000</v>
      </c>
      <c r="L113" s="141">
        <f t="shared" si="16"/>
        <v>-4000</v>
      </c>
      <c r="M113" s="141">
        <f>K113+L113</f>
        <v>55000</v>
      </c>
      <c r="N113" s="95">
        <f t="shared" ref="N113:N121" si="17">M113/K113*100</f>
        <v>93.220338983050837</v>
      </c>
      <c r="O113" s="247"/>
      <c r="P113" s="9"/>
      <c r="Q113" s="9"/>
      <c r="R113" s="9"/>
      <c r="S113" s="9"/>
      <c r="T113" s="9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</row>
    <row r="114" spans="1:235" s="3" customFormat="1" ht="15.75" thickBot="1" x14ac:dyDescent="0.25">
      <c r="A114" s="37"/>
      <c r="B114" s="38"/>
      <c r="C114" s="211"/>
      <c r="D114" s="211">
        <v>4131</v>
      </c>
      <c r="E114" s="337" t="s">
        <v>177</v>
      </c>
      <c r="F114" s="338"/>
      <c r="G114" s="338"/>
      <c r="H114" s="338"/>
      <c r="I114" s="338"/>
      <c r="J114" s="339"/>
      <c r="K114" s="146">
        <v>59000</v>
      </c>
      <c r="L114" s="116">
        <v>-4000</v>
      </c>
      <c r="M114" s="116">
        <f>SUM(K114:L114)</f>
        <v>55000</v>
      </c>
      <c r="N114" s="130">
        <f t="shared" si="17"/>
        <v>93.220338983050837</v>
      </c>
      <c r="O114" s="246"/>
      <c r="P114" s="9"/>
      <c r="Q114" s="9"/>
      <c r="R114" s="9"/>
      <c r="S114" s="9"/>
      <c r="T114" s="9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</row>
    <row r="115" spans="1:235" s="3" customFormat="1" ht="14.25" x14ac:dyDescent="0.2">
      <c r="A115" s="35"/>
      <c r="B115" s="36">
        <v>42</v>
      </c>
      <c r="C115" s="341" t="s">
        <v>178</v>
      </c>
      <c r="D115" s="342"/>
      <c r="E115" s="342"/>
      <c r="F115" s="342"/>
      <c r="G115" s="342"/>
      <c r="H115" s="342"/>
      <c r="I115" s="342"/>
      <c r="J115" s="343"/>
      <c r="K115" s="133">
        <f>SUM(K116+K120+K125+K130+K137+K176+K187)</f>
        <v>355400</v>
      </c>
      <c r="L115" s="147">
        <f>SUM(L116+L120+L125+L130+L137+L176+L187)</f>
        <v>10250</v>
      </c>
      <c r="M115" s="147">
        <f>K115+L115</f>
        <v>365650</v>
      </c>
      <c r="N115" s="97">
        <f>M115/K115*100</f>
        <v>102.88407428249859</v>
      </c>
      <c r="O115" s="244"/>
      <c r="P115" s="9"/>
      <c r="Q115" s="9"/>
      <c r="R115" s="9"/>
      <c r="S115" s="9"/>
      <c r="T115" s="9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</row>
    <row r="116" spans="1:235" s="3" customFormat="1" ht="14.25" x14ac:dyDescent="0.2">
      <c r="A116" s="37"/>
      <c r="B116" s="38"/>
      <c r="C116" s="210">
        <v>421</v>
      </c>
      <c r="D116" s="297" t="s">
        <v>179</v>
      </c>
      <c r="E116" s="298"/>
      <c r="F116" s="298"/>
      <c r="G116" s="298"/>
      <c r="H116" s="298"/>
      <c r="I116" s="298"/>
      <c r="J116" s="299"/>
      <c r="K116" s="140">
        <f>SUM(K117:K119)</f>
        <v>2000</v>
      </c>
      <c r="L116" s="141">
        <f t="shared" ref="L116" si="18">SUM(L117:L119)</f>
        <v>0</v>
      </c>
      <c r="M116" s="141">
        <f>K116+L116</f>
        <v>2000</v>
      </c>
      <c r="N116" s="95">
        <f t="shared" si="17"/>
        <v>100</v>
      </c>
      <c r="O116" s="244"/>
      <c r="P116" s="9"/>
      <c r="Q116" s="9"/>
      <c r="R116" s="9"/>
      <c r="S116" s="9"/>
      <c r="T116" s="9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</row>
    <row r="117" spans="1:235" s="3" customFormat="1" x14ac:dyDescent="0.2">
      <c r="A117" s="37"/>
      <c r="B117" s="38"/>
      <c r="C117" s="211"/>
      <c r="D117" s="211">
        <v>4211</v>
      </c>
      <c r="E117" s="300" t="s">
        <v>180</v>
      </c>
      <c r="F117" s="301"/>
      <c r="G117" s="301"/>
      <c r="H117" s="301"/>
      <c r="I117" s="301"/>
      <c r="J117" s="302"/>
      <c r="K117" s="148">
        <v>1000</v>
      </c>
      <c r="L117" s="116">
        <v>0</v>
      </c>
      <c r="M117" s="116">
        <f>SUM(K117:L117)</f>
        <v>1000</v>
      </c>
      <c r="N117" s="99">
        <f t="shared" si="17"/>
        <v>100</v>
      </c>
      <c r="O117" s="259"/>
      <c r="P117" s="9"/>
      <c r="Q117" s="9"/>
      <c r="R117" s="9"/>
      <c r="S117" s="9"/>
      <c r="T117" s="9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</row>
    <row r="118" spans="1:235" s="3" customFormat="1" x14ac:dyDescent="0.2">
      <c r="A118" s="37"/>
      <c r="B118" s="38"/>
      <c r="C118" s="211"/>
      <c r="D118" s="211">
        <v>4212</v>
      </c>
      <c r="E118" s="300" t="s">
        <v>181</v>
      </c>
      <c r="F118" s="301"/>
      <c r="G118" s="301"/>
      <c r="H118" s="301"/>
      <c r="I118" s="301"/>
      <c r="J118" s="302"/>
      <c r="K118" s="142"/>
      <c r="L118" s="116"/>
      <c r="M118" s="116"/>
      <c r="N118" s="99"/>
      <c r="O118" s="259"/>
      <c r="P118" s="9"/>
      <c r="Q118" s="9"/>
      <c r="R118" s="9"/>
      <c r="S118" s="9"/>
      <c r="T118" s="9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</row>
    <row r="119" spans="1:235" s="3" customFormat="1" x14ac:dyDescent="0.2">
      <c r="A119" s="37"/>
      <c r="B119" s="38"/>
      <c r="C119" s="211"/>
      <c r="D119" s="211">
        <v>4213</v>
      </c>
      <c r="E119" s="300" t="s">
        <v>182</v>
      </c>
      <c r="F119" s="301"/>
      <c r="G119" s="301"/>
      <c r="H119" s="301"/>
      <c r="I119" s="301"/>
      <c r="J119" s="302"/>
      <c r="K119" s="148">
        <v>1000</v>
      </c>
      <c r="L119" s="116">
        <v>0</v>
      </c>
      <c r="M119" s="116">
        <f>SUM(K119:L119)</f>
        <v>1000</v>
      </c>
      <c r="N119" s="99">
        <f t="shared" si="17"/>
        <v>100</v>
      </c>
      <c r="O119" s="259"/>
      <c r="P119" s="9"/>
      <c r="Q119" s="9"/>
      <c r="R119" s="9"/>
      <c r="S119" s="9"/>
      <c r="T119" s="9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</row>
    <row r="120" spans="1:235" s="3" customFormat="1" ht="14.25" x14ac:dyDescent="0.2">
      <c r="A120" s="37"/>
      <c r="B120" s="38"/>
      <c r="C120" s="210">
        <v>422</v>
      </c>
      <c r="D120" s="297" t="s">
        <v>183</v>
      </c>
      <c r="E120" s="298"/>
      <c r="F120" s="298"/>
      <c r="G120" s="298"/>
      <c r="H120" s="298"/>
      <c r="I120" s="298"/>
      <c r="J120" s="299"/>
      <c r="K120" s="140">
        <f>SUM(K121:K124)</f>
        <v>15000</v>
      </c>
      <c r="L120" s="141">
        <f>SUM(L121:L124)</f>
        <v>-3000</v>
      </c>
      <c r="M120" s="141">
        <f>K120+L120</f>
        <v>12000</v>
      </c>
      <c r="N120" s="95">
        <f t="shared" si="17"/>
        <v>80</v>
      </c>
      <c r="O120" s="244"/>
      <c r="P120" s="9"/>
      <c r="Q120" s="9"/>
      <c r="R120" s="9"/>
      <c r="S120" s="9"/>
      <c r="T120" s="9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</row>
    <row r="121" spans="1:235" s="3" customFormat="1" x14ac:dyDescent="0.2">
      <c r="A121" s="37"/>
      <c r="B121" s="38"/>
      <c r="C121" s="211"/>
      <c r="D121" s="211">
        <v>4221</v>
      </c>
      <c r="E121" s="300" t="s">
        <v>184</v>
      </c>
      <c r="F121" s="301"/>
      <c r="G121" s="301"/>
      <c r="H121" s="301"/>
      <c r="I121" s="301"/>
      <c r="J121" s="302"/>
      <c r="K121" s="148">
        <v>12000</v>
      </c>
      <c r="L121" s="116">
        <v>-2500</v>
      </c>
      <c r="M121" s="116">
        <f>SUM(K121:L121)</f>
        <v>9500</v>
      </c>
      <c r="N121" s="99">
        <f t="shared" si="17"/>
        <v>79.166666666666657</v>
      </c>
      <c r="O121" s="264"/>
      <c r="P121" s="9"/>
      <c r="Q121" s="9"/>
      <c r="R121" s="9"/>
      <c r="S121" s="9"/>
      <c r="T121" s="9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</row>
    <row r="122" spans="1:235" s="3" customFormat="1" x14ac:dyDescent="0.2">
      <c r="A122" s="37"/>
      <c r="B122" s="38"/>
      <c r="C122" s="211"/>
      <c r="D122" s="211">
        <v>4222</v>
      </c>
      <c r="E122" s="300" t="s">
        <v>185</v>
      </c>
      <c r="F122" s="301"/>
      <c r="G122" s="301"/>
      <c r="H122" s="301"/>
      <c r="I122" s="301"/>
      <c r="J122" s="302"/>
      <c r="K122" s="148">
        <v>3000</v>
      </c>
      <c r="L122" s="116">
        <v>-500</v>
      </c>
      <c r="M122" s="100">
        <f>K122+L122</f>
        <v>2500</v>
      </c>
      <c r="N122" s="99">
        <f>M122/K122*100</f>
        <v>83.333333333333343</v>
      </c>
      <c r="O122" s="258"/>
      <c r="P122" s="9"/>
      <c r="Q122" s="9"/>
      <c r="R122" s="9"/>
      <c r="S122" s="9"/>
      <c r="T122" s="9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</row>
    <row r="123" spans="1:235" s="3" customFormat="1" x14ac:dyDescent="0.2">
      <c r="A123" s="37"/>
      <c r="B123" s="38"/>
      <c r="C123" s="211"/>
      <c r="D123" s="211">
        <v>4223</v>
      </c>
      <c r="E123" s="300" t="s">
        <v>186</v>
      </c>
      <c r="F123" s="301"/>
      <c r="G123" s="301"/>
      <c r="H123" s="301"/>
      <c r="I123" s="301"/>
      <c r="J123" s="302"/>
      <c r="K123" s="148"/>
      <c r="L123" s="98"/>
      <c r="M123" s="98"/>
      <c r="N123" s="95"/>
      <c r="O123" s="258"/>
      <c r="P123" s="9"/>
      <c r="Q123" s="9"/>
      <c r="R123" s="9"/>
      <c r="S123" s="9"/>
      <c r="T123" s="9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</row>
    <row r="124" spans="1:235" s="3" customFormat="1" x14ac:dyDescent="0.2">
      <c r="A124" s="37"/>
      <c r="B124" s="38"/>
      <c r="C124" s="211"/>
      <c r="D124" s="211">
        <v>4224</v>
      </c>
      <c r="E124" s="300" t="s">
        <v>187</v>
      </c>
      <c r="F124" s="301"/>
      <c r="G124" s="301"/>
      <c r="H124" s="301"/>
      <c r="I124" s="301"/>
      <c r="J124" s="302"/>
      <c r="K124" s="142"/>
      <c r="L124" s="100"/>
      <c r="M124" s="100"/>
      <c r="N124" s="99"/>
      <c r="O124" s="259"/>
      <c r="P124" s="9"/>
      <c r="Q124" s="9"/>
      <c r="R124" s="9"/>
      <c r="S124" s="9"/>
      <c r="T124" s="9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</row>
    <row r="125" spans="1:235" s="3" customFormat="1" x14ac:dyDescent="0.2">
      <c r="A125" s="37"/>
      <c r="B125" s="38"/>
      <c r="C125" s="210">
        <v>423</v>
      </c>
      <c r="D125" s="297" t="s">
        <v>188</v>
      </c>
      <c r="E125" s="298"/>
      <c r="F125" s="298"/>
      <c r="G125" s="298"/>
      <c r="H125" s="298"/>
      <c r="I125" s="298"/>
      <c r="J125" s="299"/>
      <c r="K125" s="140"/>
      <c r="L125" s="115"/>
      <c r="M125" s="115"/>
      <c r="N125" s="99"/>
      <c r="O125" s="259"/>
      <c r="P125" s="9"/>
      <c r="Q125" s="9"/>
      <c r="R125" s="9"/>
      <c r="S125" s="9"/>
      <c r="T125" s="9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</row>
    <row r="126" spans="1:235" s="3" customFormat="1" x14ac:dyDescent="0.2">
      <c r="A126" s="37"/>
      <c r="B126" s="38"/>
      <c r="C126" s="211"/>
      <c r="D126" s="211">
        <v>4231</v>
      </c>
      <c r="E126" s="300" t="s">
        <v>184</v>
      </c>
      <c r="F126" s="301"/>
      <c r="G126" s="301"/>
      <c r="H126" s="301"/>
      <c r="I126" s="301"/>
      <c r="J126" s="302"/>
      <c r="K126" s="148"/>
      <c r="L126" s="98"/>
      <c r="M126" s="98"/>
      <c r="N126" s="95"/>
      <c r="O126" s="258"/>
      <c r="P126" s="9"/>
      <c r="Q126" s="9"/>
      <c r="R126" s="9"/>
      <c r="S126" s="9"/>
      <c r="T126" s="9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</row>
    <row r="127" spans="1:235" s="3" customFormat="1" x14ac:dyDescent="0.2">
      <c r="A127" s="37"/>
      <c r="B127" s="38"/>
      <c r="C127" s="211"/>
      <c r="D127" s="211">
        <v>4232</v>
      </c>
      <c r="E127" s="300" t="s">
        <v>185</v>
      </c>
      <c r="F127" s="301"/>
      <c r="G127" s="301"/>
      <c r="H127" s="301"/>
      <c r="I127" s="301"/>
      <c r="J127" s="302"/>
      <c r="K127" s="148"/>
      <c r="L127" s="98"/>
      <c r="M127" s="98"/>
      <c r="N127" s="95"/>
      <c r="O127" s="258"/>
      <c r="P127" s="9"/>
      <c r="Q127" s="9"/>
      <c r="R127" s="9"/>
      <c r="S127" s="9"/>
      <c r="T127" s="9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</row>
    <row r="128" spans="1:235" s="41" customFormat="1" x14ac:dyDescent="0.2">
      <c r="A128" s="37"/>
      <c r="B128" s="38"/>
      <c r="C128" s="211"/>
      <c r="D128" s="211">
        <v>4233</v>
      </c>
      <c r="E128" s="300" t="s">
        <v>186</v>
      </c>
      <c r="F128" s="301"/>
      <c r="G128" s="301"/>
      <c r="H128" s="301"/>
      <c r="I128" s="301"/>
      <c r="J128" s="302"/>
      <c r="K128" s="148"/>
      <c r="L128" s="98"/>
      <c r="M128" s="98"/>
      <c r="N128" s="95"/>
      <c r="O128" s="258"/>
      <c r="P128" s="40"/>
      <c r="Q128" s="40"/>
      <c r="R128" s="40"/>
      <c r="S128" s="40"/>
      <c r="T128" s="40"/>
      <c r="HY128" s="42"/>
    </row>
    <row r="129" spans="1:233" s="41" customFormat="1" x14ac:dyDescent="0.2">
      <c r="A129" s="37"/>
      <c r="B129" s="38"/>
      <c r="C129" s="211"/>
      <c r="D129" s="211">
        <v>4234</v>
      </c>
      <c r="E129" s="300" t="s">
        <v>187</v>
      </c>
      <c r="F129" s="301"/>
      <c r="G129" s="301"/>
      <c r="H129" s="301"/>
      <c r="I129" s="301"/>
      <c r="J129" s="302"/>
      <c r="K129" s="148"/>
      <c r="L129" s="98"/>
      <c r="M129" s="98"/>
      <c r="N129" s="95"/>
      <c r="O129" s="258"/>
      <c r="P129" s="40"/>
      <c r="Q129" s="40"/>
      <c r="R129" s="40"/>
      <c r="S129" s="40"/>
      <c r="T129" s="40"/>
      <c r="HY129" s="42"/>
    </row>
    <row r="130" spans="1:233" s="41" customFormat="1" ht="14.25" x14ac:dyDescent="0.2">
      <c r="A130" s="37"/>
      <c r="B130" s="38"/>
      <c r="C130" s="210">
        <v>424</v>
      </c>
      <c r="D130" s="297" t="s">
        <v>189</v>
      </c>
      <c r="E130" s="298"/>
      <c r="F130" s="298"/>
      <c r="G130" s="298"/>
      <c r="H130" s="298"/>
      <c r="I130" s="298"/>
      <c r="J130" s="299"/>
      <c r="K130" s="140">
        <f>K131+K134+K135+K136</f>
        <v>4500</v>
      </c>
      <c r="L130" s="115">
        <f t="shared" ref="L130" si="19">L131+L134+L135+L136</f>
        <v>0</v>
      </c>
      <c r="M130" s="115">
        <f>K130+L130</f>
        <v>4500</v>
      </c>
      <c r="N130" s="95">
        <f>M130/K130*100</f>
        <v>100</v>
      </c>
      <c r="O130" s="244"/>
      <c r="P130" s="40"/>
      <c r="Q130" s="40"/>
      <c r="R130" s="40"/>
      <c r="S130" s="40"/>
      <c r="T130" s="40"/>
      <c r="HY130" s="42"/>
    </row>
    <row r="131" spans="1:233" s="41" customFormat="1" x14ac:dyDescent="0.2">
      <c r="A131" s="37"/>
      <c r="B131" s="38"/>
      <c r="C131" s="211"/>
      <c r="D131" s="211">
        <v>4241</v>
      </c>
      <c r="E131" s="300" t="s">
        <v>184</v>
      </c>
      <c r="F131" s="301"/>
      <c r="G131" s="301"/>
      <c r="H131" s="301"/>
      <c r="I131" s="301"/>
      <c r="J131" s="302"/>
      <c r="K131" s="142">
        <f>SUM(K132+K133)</f>
        <v>4500</v>
      </c>
      <c r="L131" s="100">
        <f>SUM(L132+L133)</f>
        <v>0</v>
      </c>
      <c r="M131" s="100">
        <f>K131+L131</f>
        <v>4500</v>
      </c>
      <c r="N131" s="99">
        <f>M131/K131*100</f>
        <v>100</v>
      </c>
      <c r="O131" s="259"/>
      <c r="P131" s="40"/>
      <c r="Q131" s="40"/>
      <c r="R131" s="40"/>
      <c r="S131" s="40"/>
      <c r="T131" s="40"/>
      <c r="HY131" s="42"/>
    </row>
    <row r="132" spans="1:233" s="41" customFormat="1" x14ac:dyDescent="0.2">
      <c r="A132" s="37"/>
      <c r="B132" s="38"/>
      <c r="C132" s="211"/>
      <c r="D132" s="211"/>
      <c r="E132" s="212">
        <v>42411</v>
      </c>
      <c r="F132" s="300" t="s">
        <v>190</v>
      </c>
      <c r="G132" s="301"/>
      <c r="H132" s="301"/>
      <c r="I132" s="301"/>
      <c r="J132" s="302"/>
      <c r="K132" s="142"/>
      <c r="L132" s="100"/>
      <c r="M132" s="100"/>
      <c r="N132" s="99"/>
      <c r="O132" s="259"/>
      <c r="P132" s="40"/>
      <c r="Q132" s="40"/>
      <c r="R132" s="40"/>
      <c r="S132" s="40"/>
      <c r="T132" s="40"/>
      <c r="HY132" s="42"/>
    </row>
    <row r="133" spans="1:233" s="41" customFormat="1" x14ac:dyDescent="0.2">
      <c r="A133" s="37"/>
      <c r="B133" s="38"/>
      <c r="C133" s="211"/>
      <c r="D133" s="211"/>
      <c r="E133" s="212">
        <v>42412</v>
      </c>
      <c r="F133" s="300" t="s">
        <v>191</v>
      </c>
      <c r="G133" s="301"/>
      <c r="H133" s="301"/>
      <c r="I133" s="301"/>
      <c r="J133" s="302"/>
      <c r="K133" s="142">
        <v>4500</v>
      </c>
      <c r="L133" s="100">
        <v>0</v>
      </c>
      <c r="M133" s="100">
        <f>SUM(K133:L133)</f>
        <v>4500</v>
      </c>
      <c r="N133" s="99">
        <f>M133/K133*100</f>
        <v>100</v>
      </c>
      <c r="O133" s="264"/>
      <c r="P133" s="40"/>
      <c r="Q133" s="40"/>
      <c r="R133" s="40"/>
      <c r="S133" s="40"/>
      <c r="T133" s="40"/>
      <c r="HY133" s="42"/>
    </row>
    <row r="134" spans="1:233" s="41" customFormat="1" x14ac:dyDescent="0.2">
      <c r="A134" s="37"/>
      <c r="B134" s="38"/>
      <c r="C134" s="211"/>
      <c r="D134" s="211">
        <v>4242</v>
      </c>
      <c r="E134" s="300" t="s">
        <v>185</v>
      </c>
      <c r="F134" s="301"/>
      <c r="G134" s="301"/>
      <c r="H134" s="301"/>
      <c r="I134" s="301"/>
      <c r="J134" s="302"/>
      <c r="K134" s="148"/>
      <c r="L134" s="100"/>
      <c r="M134" s="100"/>
      <c r="N134" s="95"/>
      <c r="O134" s="244"/>
      <c r="P134" s="40"/>
      <c r="Q134" s="40"/>
      <c r="R134" s="40"/>
      <c r="S134" s="40"/>
      <c r="T134" s="40"/>
      <c r="HY134" s="42"/>
    </row>
    <row r="135" spans="1:233" s="41" customFormat="1" x14ac:dyDescent="0.2">
      <c r="A135" s="37"/>
      <c r="B135" s="38"/>
      <c r="C135" s="211"/>
      <c r="D135" s="211">
        <v>4243</v>
      </c>
      <c r="E135" s="300" t="s">
        <v>186</v>
      </c>
      <c r="F135" s="301"/>
      <c r="G135" s="301"/>
      <c r="H135" s="301"/>
      <c r="I135" s="301"/>
      <c r="J135" s="302"/>
      <c r="K135" s="148"/>
      <c r="L135" s="98"/>
      <c r="M135" s="98"/>
      <c r="N135" s="95"/>
      <c r="O135" s="244"/>
      <c r="P135" s="40"/>
      <c r="Q135" s="40"/>
      <c r="R135" s="40"/>
      <c r="S135" s="40"/>
      <c r="T135" s="40"/>
      <c r="HY135" s="42"/>
    </row>
    <row r="136" spans="1:233" s="41" customFormat="1" x14ac:dyDescent="0.2">
      <c r="A136" s="37"/>
      <c r="B136" s="38"/>
      <c r="C136" s="211"/>
      <c r="D136" s="211">
        <v>4244</v>
      </c>
      <c r="E136" s="300" t="s">
        <v>187</v>
      </c>
      <c r="F136" s="301"/>
      <c r="G136" s="301"/>
      <c r="H136" s="301"/>
      <c r="I136" s="301"/>
      <c r="J136" s="302"/>
      <c r="K136" s="142"/>
      <c r="L136" s="100"/>
      <c r="M136" s="100"/>
      <c r="N136" s="99"/>
      <c r="O136" s="259"/>
      <c r="P136" s="40"/>
      <c r="Q136" s="40"/>
      <c r="R136" s="40"/>
      <c r="S136" s="40"/>
      <c r="T136" s="40"/>
      <c r="HY136" s="42"/>
    </row>
    <row r="137" spans="1:233" s="41" customFormat="1" ht="14.25" customHeight="1" x14ac:dyDescent="0.2">
      <c r="A137" s="37"/>
      <c r="B137" s="38"/>
      <c r="C137" s="210">
        <v>425</v>
      </c>
      <c r="D137" s="297" t="s">
        <v>192</v>
      </c>
      <c r="E137" s="298"/>
      <c r="F137" s="298"/>
      <c r="G137" s="298"/>
      <c r="H137" s="298"/>
      <c r="I137" s="298"/>
      <c r="J137" s="299"/>
      <c r="K137" s="149">
        <f>SUM(K138+K139+K146+K147+K155+K156+K159+K168+K169)</f>
        <v>269100</v>
      </c>
      <c r="L137" s="108">
        <f>SUM(L138+L139+L146+L147+L155+L156+L159+L168+L169)</f>
        <v>10750</v>
      </c>
      <c r="M137" s="108">
        <f>K137+L137</f>
        <v>279850</v>
      </c>
      <c r="N137" s="95">
        <f t="shared" ref="N137:N145" si="20">M137/K137*100</f>
        <v>103.99479747305836</v>
      </c>
      <c r="O137" s="244"/>
      <c r="P137" s="40"/>
      <c r="Q137" s="40"/>
      <c r="R137" s="40"/>
      <c r="S137" s="40"/>
      <c r="T137" s="40"/>
      <c r="HY137" s="42"/>
    </row>
    <row r="138" spans="1:233" s="41" customFormat="1" ht="14.25" x14ac:dyDescent="0.2">
      <c r="A138" s="37"/>
      <c r="B138" s="38"/>
      <c r="C138" s="211"/>
      <c r="D138" s="210">
        <v>4251</v>
      </c>
      <c r="E138" s="297" t="s">
        <v>193</v>
      </c>
      <c r="F138" s="298"/>
      <c r="G138" s="298"/>
      <c r="H138" s="298"/>
      <c r="I138" s="298"/>
      <c r="J138" s="299"/>
      <c r="K138" s="149">
        <v>6500</v>
      </c>
      <c r="L138" s="108">
        <v>0</v>
      </c>
      <c r="M138" s="108">
        <f>SUM(K138:L138)</f>
        <v>6500</v>
      </c>
      <c r="N138" s="95">
        <f t="shared" si="20"/>
        <v>100</v>
      </c>
      <c r="O138" s="244"/>
      <c r="P138" s="250"/>
      <c r="Q138" s="40"/>
      <c r="R138" s="40"/>
      <c r="S138" s="40"/>
      <c r="T138" s="40"/>
      <c r="HY138" s="42"/>
    </row>
    <row r="139" spans="1:233" s="41" customFormat="1" ht="14.25" x14ac:dyDescent="0.2">
      <c r="A139" s="37"/>
      <c r="B139" s="38"/>
      <c r="C139" s="211"/>
      <c r="D139" s="210">
        <v>4252</v>
      </c>
      <c r="E139" s="353" t="s">
        <v>194</v>
      </c>
      <c r="F139" s="354"/>
      <c r="G139" s="354"/>
      <c r="H139" s="354"/>
      <c r="I139" s="354"/>
      <c r="J139" s="355"/>
      <c r="K139" s="150">
        <f>SUM(K140:K142)</f>
        <v>69100</v>
      </c>
      <c r="L139" s="108">
        <f>SUM(L140:L142)</f>
        <v>-31000</v>
      </c>
      <c r="M139" s="108">
        <f>K139+L139</f>
        <v>38100</v>
      </c>
      <c r="N139" s="95">
        <f t="shared" si="20"/>
        <v>55.137481910274964</v>
      </c>
      <c r="O139" s="244"/>
      <c r="P139" s="40"/>
      <c r="Q139" s="40"/>
      <c r="R139" s="40"/>
      <c r="S139" s="40"/>
      <c r="T139" s="40"/>
      <c r="HY139" s="42"/>
    </row>
    <row r="140" spans="1:233" s="41" customFormat="1" x14ac:dyDescent="0.2">
      <c r="A140" s="37"/>
      <c r="B140" s="38"/>
      <c r="C140" s="211"/>
      <c r="D140" s="211"/>
      <c r="E140" s="213">
        <v>42521</v>
      </c>
      <c r="F140" s="357" t="s">
        <v>195</v>
      </c>
      <c r="G140" s="358"/>
      <c r="H140" s="358"/>
      <c r="I140" s="358"/>
      <c r="J140" s="359"/>
      <c r="K140" s="151">
        <v>5100</v>
      </c>
      <c r="L140" s="100">
        <v>0</v>
      </c>
      <c r="M140" s="100">
        <f>K140+L140</f>
        <v>5100</v>
      </c>
      <c r="N140" s="99">
        <f t="shared" si="20"/>
        <v>100</v>
      </c>
      <c r="O140" s="259"/>
      <c r="P140" s="40"/>
      <c r="Q140" s="40"/>
      <c r="R140" s="40"/>
      <c r="S140" s="40"/>
      <c r="T140" s="40"/>
      <c r="HY140" s="42"/>
    </row>
    <row r="141" spans="1:233" s="41" customFormat="1" x14ac:dyDescent="0.2">
      <c r="A141" s="37"/>
      <c r="B141" s="38"/>
      <c r="C141" s="211"/>
      <c r="D141" s="211"/>
      <c r="E141" s="211">
        <v>42522</v>
      </c>
      <c r="F141" s="300" t="s">
        <v>196</v>
      </c>
      <c r="G141" s="301"/>
      <c r="H141" s="301"/>
      <c r="I141" s="301"/>
      <c r="J141" s="302"/>
      <c r="K141" s="148">
        <v>40000</v>
      </c>
      <c r="L141" s="100">
        <v>-35000</v>
      </c>
      <c r="M141" s="100">
        <f>K141+L141</f>
        <v>5000</v>
      </c>
      <c r="N141" s="99">
        <f t="shared" si="20"/>
        <v>12.5</v>
      </c>
      <c r="O141" s="277"/>
      <c r="P141" s="40"/>
      <c r="Q141" s="40"/>
      <c r="R141" s="40"/>
      <c r="S141" s="40"/>
      <c r="T141" s="40"/>
      <c r="HY141" s="42"/>
    </row>
    <row r="142" spans="1:233" s="41" customFormat="1" x14ac:dyDescent="0.2">
      <c r="A142" s="43"/>
      <c r="B142" s="44"/>
      <c r="C142" s="214"/>
      <c r="D142" s="214"/>
      <c r="E142" s="214">
        <v>42523</v>
      </c>
      <c r="F142" s="300" t="s">
        <v>197</v>
      </c>
      <c r="G142" s="301"/>
      <c r="H142" s="301"/>
      <c r="I142" s="301"/>
      <c r="J142" s="302"/>
      <c r="K142" s="142">
        <f t="shared" ref="K142" si="21">K143+K144+K145</f>
        <v>24000</v>
      </c>
      <c r="L142" s="100">
        <f>L143+L144+L145</f>
        <v>4000</v>
      </c>
      <c r="M142" s="100">
        <f>K142+L142</f>
        <v>28000</v>
      </c>
      <c r="N142" s="99">
        <f t="shared" si="20"/>
        <v>116.66666666666667</v>
      </c>
      <c r="O142" s="277"/>
      <c r="P142" s="40"/>
      <c r="Q142" s="40"/>
      <c r="R142" s="40"/>
      <c r="S142" s="40"/>
      <c r="T142" s="40"/>
      <c r="HY142" s="42"/>
    </row>
    <row r="143" spans="1:233" s="41" customFormat="1" x14ac:dyDescent="0.2">
      <c r="A143" s="37"/>
      <c r="B143" s="38"/>
      <c r="C143" s="211"/>
      <c r="D143" s="211"/>
      <c r="E143" s="210"/>
      <c r="F143" s="215">
        <v>425230</v>
      </c>
      <c r="G143" s="357" t="s">
        <v>198</v>
      </c>
      <c r="H143" s="358"/>
      <c r="I143" s="358"/>
      <c r="J143" s="359"/>
      <c r="K143" s="152">
        <v>10000</v>
      </c>
      <c r="L143" s="100">
        <v>7000</v>
      </c>
      <c r="M143" s="100">
        <f>SUM(K143:L143)</f>
        <v>17000</v>
      </c>
      <c r="N143" s="99">
        <f t="shared" si="20"/>
        <v>170</v>
      </c>
      <c r="O143" s="277"/>
      <c r="P143" s="40"/>
      <c r="Q143" s="40"/>
      <c r="R143" s="40"/>
      <c r="S143" s="40"/>
      <c r="T143" s="40"/>
      <c r="HY143" s="42"/>
    </row>
    <row r="144" spans="1:233" s="41" customFormat="1" x14ac:dyDescent="0.2">
      <c r="A144" s="37"/>
      <c r="B144" s="38"/>
      <c r="C144" s="211"/>
      <c r="D144" s="211"/>
      <c r="E144" s="210"/>
      <c r="F144" s="215">
        <v>425231</v>
      </c>
      <c r="G144" s="357" t="s">
        <v>199</v>
      </c>
      <c r="H144" s="358"/>
      <c r="I144" s="358"/>
      <c r="J144" s="359"/>
      <c r="K144" s="152">
        <v>10000</v>
      </c>
      <c r="L144" s="100">
        <v>-5000</v>
      </c>
      <c r="M144" s="100">
        <f>SUM(K144:L144)</f>
        <v>5000</v>
      </c>
      <c r="N144" s="99">
        <f t="shared" si="20"/>
        <v>50</v>
      </c>
      <c r="O144" s="277"/>
      <c r="P144" s="40"/>
      <c r="Q144" s="40"/>
      <c r="R144" s="40"/>
      <c r="S144" s="40"/>
      <c r="T144" s="40"/>
      <c r="HY144" s="42"/>
    </row>
    <row r="145" spans="1:233" s="41" customFormat="1" x14ac:dyDescent="0.2">
      <c r="A145" s="37"/>
      <c r="B145" s="38"/>
      <c r="C145" s="211"/>
      <c r="D145" s="211"/>
      <c r="E145" s="210"/>
      <c r="F145" s="215">
        <v>425232</v>
      </c>
      <c r="G145" s="357" t="s">
        <v>200</v>
      </c>
      <c r="H145" s="358"/>
      <c r="I145" s="358"/>
      <c r="J145" s="359"/>
      <c r="K145" s="152">
        <v>4000</v>
      </c>
      <c r="L145" s="100">
        <v>2000</v>
      </c>
      <c r="M145" s="100">
        <f>SUM(K145:L145)</f>
        <v>6000</v>
      </c>
      <c r="N145" s="99">
        <f t="shared" si="20"/>
        <v>150</v>
      </c>
      <c r="O145" s="265"/>
      <c r="P145" s="40"/>
      <c r="Q145" s="40"/>
      <c r="R145" s="40"/>
      <c r="S145" s="40"/>
      <c r="T145" s="40"/>
      <c r="HY145" s="42"/>
    </row>
    <row r="146" spans="1:233" s="41" customFormat="1" ht="14.25" x14ac:dyDescent="0.2">
      <c r="A146" s="37"/>
      <c r="B146" s="38"/>
      <c r="C146" s="211"/>
      <c r="D146" s="210">
        <v>4253</v>
      </c>
      <c r="E146" s="325" t="s">
        <v>201</v>
      </c>
      <c r="F146" s="326"/>
      <c r="G146" s="326"/>
      <c r="H146" s="326"/>
      <c r="I146" s="326"/>
      <c r="J146" s="327"/>
      <c r="K146" s="149">
        <v>2500</v>
      </c>
      <c r="L146" s="108">
        <v>0</v>
      </c>
      <c r="M146" s="108">
        <f>SUM(K146:L146)</f>
        <v>2500</v>
      </c>
      <c r="N146" s="95">
        <f>M146/K146*100</f>
        <v>100</v>
      </c>
      <c r="O146" s="244"/>
      <c r="P146" s="40"/>
      <c r="Q146" s="40"/>
      <c r="R146" s="40"/>
      <c r="S146" s="40"/>
      <c r="T146" s="40"/>
      <c r="HY146" s="42"/>
    </row>
    <row r="147" spans="1:233" s="41" customFormat="1" ht="14.25" x14ac:dyDescent="0.2">
      <c r="A147" s="37"/>
      <c r="B147" s="38"/>
      <c r="C147" s="211"/>
      <c r="D147" s="210">
        <v>4254</v>
      </c>
      <c r="E147" s="297" t="s">
        <v>202</v>
      </c>
      <c r="F147" s="298"/>
      <c r="G147" s="298"/>
      <c r="H147" s="298"/>
      <c r="I147" s="298"/>
      <c r="J147" s="299"/>
      <c r="K147" s="149">
        <f t="shared" ref="K147:L147" si="22">SUM(K148:K154)</f>
        <v>32000</v>
      </c>
      <c r="L147" s="108">
        <f t="shared" si="22"/>
        <v>5125</v>
      </c>
      <c r="M147" s="108">
        <f>K147+L147</f>
        <v>37125</v>
      </c>
      <c r="N147" s="95">
        <f>M147/K147*100</f>
        <v>116.015625</v>
      </c>
      <c r="O147" s="244"/>
      <c r="P147" s="40"/>
      <c r="Q147" s="40"/>
      <c r="R147" s="40"/>
      <c r="S147" s="40"/>
      <c r="T147" s="40"/>
      <c r="HY147" s="42"/>
    </row>
    <row r="148" spans="1:233" s="41" customFormat="1" x14ac:dyDescent="0.2">
      <c r="A148" s="37"/>
      <c r="B148" s="38"/>
      <c r="C148" s="211"/>
      <c r="D148" s="211"/>
      <c r="E148" s="211">
        <v>42541</v>
      </c>
      <c r="F148" s="300" t="s">
        <v>68</v>
      </c>
      <c r="G148" s="301"/>
      <c r="H148" s="301"/>
      <c r="I148" s="301"/>
      <c r="J148" s="302"/>
      <c r="K148" s="148">
        <v>7000</v>
      </c>
      <c r="L148" s="100">
        <v>0</v>
      </c>
      <c r="M148" s="100">
        <f>SUM(K148:L148)</f>
        <v>7000</v>
      </c>
      <c r="N148" s="99">
        <f>M148/K148*100</f>
        <v>100</v>
      </c>
      <c r="O148" s="259"/>
      <c r="P148" s="40"/>
      <c r="Q148" s="40"/>
      <c r="R148" s="40"/>
      <c r="S148" s="40"/>
      <c r="T148" s="40"/>
      <c r="HY148" s="42"/>
    </row>
    <row r="149" spans="1:233" s="41" customFormat="1" x14ac:dyDescent="0.2">
      <c r="A149" s="37"/>
      <c r="B149" s="38"/>
      <c r="C149" s="211"/>
      <c r="D149" s="211"/>
      <c r="E149" s="211">
        <v>42542</v>
      </c>
      <c r="F149" s="300" t="s">
        <v>203</v>
      </c>
      <c r="G149" s="301"/>
      <c r="H149" s="301"/>
      <c r="I149" s="301"/>
      <c r="J149" s="302"/>
      <c r="K149" s="148">
        <v>25000</v>
      </c>
      <c r="L149" s="100">
        <v>5000</v>
      </c>
      <c r="M149" s="100">
        <f>SUM(K149:L149)</f>
        <v>30000</v>
      </c>
      <c r="N149" s="99">
        <f>M149/K149*100</f>
        <v>120</v>
      </c>
      <c r="O149" s="259"/>
      <c r="P149" s="40"/>
      <c r="Q149" s="40"/>
      <c r="R149" s="40"/>
      <c r="S149" s="40"/>
      <c r="T149" s="40"/>
      <c r="HY149" s="42"/>
    </row>
    <row r="150" spans="1:233" s="41" customFormat="1" x14ac:dyDescent="0.2">
      <c r="A150" s="37"/>
      <c r="B150" s="38"/>
      <c r="C150" s="211"/>
      <c r="D150" s="211"/>
      <c r="E150" s="211" t="s">
        <v>204</v>
      </c>
      <c r="F150" s="300" t="s">
        <v>205</v>
      </c>
      <c r="G150" s="301"/>
      <c r="H150" s="301"/>
      <c r="I150" s="301"/>
      <c r="J150" s="302"/>
      <c r="K150" s="148">
        <v>0</v>
      </c>
      <c r="L150" s="100">
        <v>125</v>
      </c>
      <c r="M150" s="98">
        <f>K150+L150</f>
        <v>125</v>
      </c>
      <c r="N150" s="99" t="s">
        <v>370</v>
      </c>
      <c r="O150" s="65"/>
      <c r="P150" s="246"/>
      <c r="Q150" s="246"/>
      <c r="R150" s="40"/>
      <c r="S150" s="40"/>
      <c r="T150" s="40"/>
      <c r="HY150" s="42"/>
    </row>
    <row r="151" spans="1:233" s="41" customFormat="1" x14ac:dyDescent="0.2">
      <c r="A151" s="37"/>
      <c r="B151" s="38"/>
      <c r="C151" s="211"/>
      <c r="D151" s="211"/>
      <c r="E151" s="211" t="s">
        <v>206</v>
      </c>
      <c r="F151" s="300" t="s">
        <v>207</v>
      </c>
      <c r="G151" s="301"/>
      <c r="H151" s="301"/>
      <c r="I151" s="301"/>
      <c r="J151" s="302"/>
      <c r="K151" s="148"/>
      <c r="L151" s="98"/>
      <c r="M151" s="98"/>
      <c r="N151" s="95"/>
      <c r="O151" s="244"/>
      <c r="P151" s="40"/>
      <c r="Q151" s="40"/>
      <c r="R151" s="40"/>
      <c r="S151" s="40"/>
      <c r="T151" s="40"/>
      <c r="HY151" s="42"/>
    </row>
    <row r="152" spans="1:233" s="41" customFormat="1" x14ac:dyDescent="0.2">
      <c r="A152" s="37"/>
      <c r="B152" s="38"/>
      <c r="C152" s="211"/>
      <c r="D152" s="211"/>
      <c r="E152" s="211" t="s">
        <v>208</v>
      </c>
      <c r="F152" s="300" t="s">
        <v>209</v>
      </c>
      <c r="G152" s="301"/>
      <c r="H152" s="301"/>
      <c r="I152" s="301"/>
      <c r="J152" s="302"/>
      <c r="K152" s="142"/>
      <c r="L152" s="100"/>
      <c r="M152" s="100"/>
      <c r="N152" s="99"/>
      <c r="O152" s="259"/>
      <c r="P152" s="40"/>
      <c r="Q152" s="40"/>
      <c r="R152" s="40"/>
      <c r="S152" s="40"/>
      <c r="T152" s="40"/>
      <c r="HY152" s="42"/>
    </row>
    <row r="153" spans="1:233" s="41" customFormat="1" x14ac:dyDescent="0.2">
      <c r="A153" s="37"/>
      <c r="B153" s="38"/>
      <c r="C153" s="211"/>
      <c r="D153" s="211"/>
      <c r="E153" s="211" t="s">
        <v>210</v>
      </c>
      <c r="F153" s="300" t="s">
        <v>211</v>
      </c>
      <c r="G153" s="301"/>
      <c r="H153" s="301"/>
      <c r="I153" s="301"/>
      <c r="J153" s="302"/>
      <c r="K153" s="148"/>
      <c r="L153" s="98"/>
      <c r="M153" s="98"/>
      <c r="N153" s="95"/>
      <c r="O153" s="244"/>
      <c r="P153" s="40"/>
      <c r="Q153" s="40"/>
      <c r="R153" s="40"/>
      <c r="S153" s="40"/>
      <c r="T153" s="40"/>
      <c r="HY153" s="42"/>
    </row>
    <row r="154" spans="1:233" s="41" customFormat="1" x14ac:dyDescent="0.2">
      <c r="A154" s="37"/>
      <c r="B154" s="38"/>
      <c r="C154" s="211"/>
      <c r="D154" s="211"/>
      <c r="E154" s="211" t="s">
        <v>212</v>
      </c>
      <c r="F154" s="300" t="s">
        <v>213</v>
      </c>
      <c r="G154" s="301"/>
      <c r="H154" s="301"/>
      <c r="I154" s="301"/>
      <c r="J154" s="302"/>
      <c r="K154" s="148"/>
      <c r="L154" s="98"/>
      <c r="M154" s="98"/>
      <c r="N154" s="95"/>
      <c r="O154" s="244"/>
      <c r="P154" s="40"/>
      <c r="Q154" s="40"/>
      <c r="R154" s="40"/>
      <c r="S154" s="40"/>
      <c r="T154" s="40"/>
      <c r="HY154" s="42"/>
    </row>
    <row r="155" spans="1:233" s="41" customFormat="1" ht="14.25" x14ac:dyDescent="0.2">
      <c r="A155" s="37"/>
      <c r="B155" s="38"/>
      <c r="C155" s="211"/>
      <c r="D155" s="210">
        <v>4255</v>
      </c>
      <c r="E155" s="297" t="s">
        <v>214</v>
      </c>
      <c r="F155" s="298"/>
      <c r="G155" s="298"/>
      <c r="H155" s="298"/>
      <c r="I155" s="298"/>
      <c r="J155" s="299"/>
      <c r="K155" s="149">
        <v>3500</v>
      </c>
      <c r="L155" s="108">
        <v>0</v>
      </c>
      <c r="M155" s="108">
        <f>SUM(K155:L155)</f>
        <v>3500</v>
      </c>
      <c r="N155" s="95">
        <f>M155/K155*100</f>
        <v>100</v>
      </c>
      <c r="O155" s="244"/>
      <c r="P155" s="40"/>
      <c r="Q155" s="40"/>
      <c r="R155" s="40"/>
      <c r="S155" s="40"/>
      <c r="T155" s="40"/>
      <c r="HY155" s="42"/>
    </row>
    <row r="156" spans="1:233" s="41" customFormat="1" ht="14.25" x14ac:dyDescent="0.2">
      <c r="A156" s="37"/>
      <c r="B156" s="38"/>
      <c r="C156" s="211"/>
      <c r="D156" s="210">
        <v>4256</v>
      </c>
      <c r="E156" s="297" t="s">
        <v>215</v>
      </c>
      <c r="F156" s="298"/>
      <c r="G156" s="298"/>
      <c r="H156" s="298"/>
      <c r="I156" s="298"/>
      <c r="J156" s="299"/>
      <c r="K156" s="140">
        <f t="shared" ref="K156:L156" si="23">SUM(K157:K158)</f>
        <v>1000</v>
      </c>
      <c r="L156" s="108">
        <f t="shared" si="23"/>
        <v>0</v>
      </c>
      <c r="M156" s="108">
        <f>K156+L156</f>
        <v>1000</v>
      </c>
      <c r="N156" s="95">
        <f>M156/K156*100</f>
        <v>100</v>
      </c>
      <c r="O156" s="244"/>
      <c r="P156" s="40"/>
      <c r="Q156" s="40"/>
      <c r="R156" s="40"/>
      <c r="S156" s="40"/>
      <c r="T156" s="40"/>
      <c r="HY156" s="42"/>
    </row>
    <row r="157" spans="1:233" s="41" customFormat="1" x14ac:dyDescent="0.2">
      <c r="A157" s="37"/>
      <c r="B157" s="38"/>
      <c r="C157" s="211"/>
      <c r="D157" s="211"/>
      <c r="E157" s="212">
        <v>42561</v>
      </c>
      <c r="F157" s="300" t="s">
        <v>216</v>
      </c>
      <c r="G157" s="301"/>
      <c r="H157" s="301"/>
      <c r="I157" s="301"/>
      <c r="J157" s="302"/>
      <c r="K157" s="148"/>
      <c r="L157" s="100"/>
      <c r="M157" s="100"/>
      <c r="N157" s="95"/>
      <c r="O157" s="244"/>
      <c r="P157" s="40"/>
      <c r="Q157" s="40"/>
      <c r="R157" s="40"/>
      <c r="S157" s="40"/>
      <c r="T157" s="40"/>
      <c r="HY157" s="42"/>
    </row>
    <row r="158" spans="1:233" s="41" customFormat="1" x14ac:dyDescent="0.2">
      <c r="A158" s="37"/>
      <c r="B158" s="38"/>
      <c r="C158" s="211"/>
      <c r="D158" s="211"/>
      <c r="E158" s="212">
        <v>42562</v>
      </c>
      <c r="F158" s="300" t="s">
        <v>217</v>
      </c>
      <c r="G158" s="301"/>
      <c r="H158" s="301"/>
      <c r="I158" s="301"/>
      <c r="J158" s="302"/>
      <c r="K158" s="148">
        <v>1000</v>
      </c>
      <c r="L158" s="100">
        <v>0</v>
      </c>
      <c r="M158" s="100">
        <f>SUM(K158:L158)</f>
        <v>1000</v>
      </c>
      <c r="N158" s="99">
        <f>M158/K158*100</f>
        <v>100</v>
      </c>
      <c r="O158" s="259"/>
      <c r="P158" s="40"/>
      <c r="Q158" s="40"/>
      <c r="R158" s="40"/>
      <c r="S158" s="40"/>
      <c r="T158" s="40"/>
      <c r="HY158" s="42"/>
    </row>
    <row r="159" spans="1:233" s="41" customFormat="1" ht="14.25" x14ac:dyDescent="0.2">
      <c r="A159" s="37"/>
      <c r="B159" s="38"/>
      <c r="C159" s="211"/>
      <c r="D159" s="216">
        <v>4257</v>
      </c>
      <c r="E159" s="353" t="s">
        <v>218</v>
      </c>
      <c r="F159" s="354"/>
      <c r="G159" s="354"/>
      <c r="H159" s="354"/>
      <c r="I159" s="354"/>
      <c r="J159" s="355"/>
      <c r="K159" s="153">
        <f t="shared" ref="K159:L159" si="24">SUM(K160:K167)</f>
        <v>152500</v>
      </c>
      <c r="L159" s="108">
        <f t="shared" si="24"/>
        <v>33625</v>
      </c>
      <c r="M159" s="108">
        <f>K159+L159</f>
        <v>186125</v>
      </c>
      <c r="N159" s="154">
        <f t="shared" ref="N159:N169" si="25">M159/K159*100</f>
        <v>122.04918032786884</v>
      </c>
      <c r="O159" s="244"/>
      <c r="P159" s="40"/>
      <c r="Q159" s="40"/>
      <c r="R159" s="40"/>
      <c r="S159" s="40"/>
      <c r="T159" s="40"/>
      <c r="HY159" s="42"/>
    </row>
    <row r="160" spans="1:233" s="41" customFormat="1" x14ac:dyDescent="0.2">
      <c r="A160" s="37"/>
      <c r="B160" s="38"/>
      <c r="C160" s="211"/>
      <c r="D160" s="213"/>
      <c r="E160" s="213">
        <v>42571</v>
      </c>
      <c r="F160" s="357" t="s">
        <v>219</v>
      </c>
      <c r="G160" s="358"/>
      <c r="H160" s="358"/>
      <c r="I160" s="358"/>
      <c r="J160" s="359"/>
      <c r="K160" s="142"/>
      <c r="L160" s="100"/>
      <c r="M160" s="100"/>
      <c r="N160" s="155"/>
      <c r="O160" s="259"/>
      <c r="P160" s="40"/>
      <c r="Q160" s="40"/>
      <c r="R160" s="40"/>
      <c r="S160" s="40"/>
      <c r="T160" s="40"/>
      <c r="HY160" s="42"/>
    </row>
    <row r="161" spans="1:233" s="41" customFormat="1" x14ac:dyDescent="0.2">
      <c r="A161" s="37"/>
      <c r="B161" s="38"/>
      <c r="C161" s="211"/>
      <c r="D161" s="213"/>
      <c r="E161" s="213" t="s">
        <v>220</v>
      </c>
      <c r="F161" s="357" t="s">
        <v>221</v>
      </c>
      <c r="G161" s="358"/>
      <c r="H161" s="358"/>
      <c r="I161" s="358"/>
      <c r="J161" s="359"/>
      <c r="K161" s="142">
        <v>35000</v>
      </c>
      <c r="L161" s="100">
        <v>0</v>
      </c>
      <c r="M161" s="100">
        <f>SUM(K161:L161)</f>
        <v>35000</v>
      </c>
      <c r="N161" s="155">
        <f t="shared" si="25"/>
        <v>100</v>
      </c>
      <c r="O161" s="259"/>
      <c r="P161" s="40"/>
      <c r="Q161" s="40"/>
      <c r="R161" s="40"/>
      <c r="S161" s="40"/>
      <c r="T161" s="40"/>
      <c r="HY161" s="42"/>
    </row>
    <row r="162" spans="1:233" s="41" customFormat="1" x14ac:dyDescent="0.2">
      <c r="A162" s="37"/>
      <c r="B162" s="38"/>
      <c r="C162" s="211"/>
      <c r="D162" s="213"/>
      <c r="E162" s="213" t="s">
        <v>222</v>
      </c>
      <c r="F162" s="357" t="s">
        <v>223</v>
      </c>
      <c r="G162" s="358"/>
      <c r="H162" s="358"/>
      <c r="I162" s="358"/>
      <c r="J162" s="359"/>
      <c r="K162" s="152">
        <v>7500</v>
      </c>
      <c r="L162" s="100">
        <v>2000</v>
      </c>
      <c r="M162" s="100">
        <f>SUM(K162:L162)</f>
        <v>9500</v>
      </c>
      <c r="N162" s="155">
        <f t="shared" si="25"/>
        <v>126.66666666666666</v>
      </c>
      <c r="O162" s="249"/>
      <c r="P162" s="40"/>
      <c r="Q162" s="40"/>
      <c r="R162" s="40"/>
      <c r="S162" s="40"/>
      <c r="T162" s="40"/>
      <c r="HY162" s="42"/>
    </row>
    <row r="163" spans="1:233" s="41" customFormat="1" x14ac:dyDescent="0.2">
      <c r="A163" s="37"/>
      <c r="B163" s="38"/>
      <c r="C163" s="211"/>
      <c r="D163" s="213"/>
      <c r="E163" s="213" t="s">
        <v>224</v>
      </c>
      <c r="F163" s="357" t="s">
        <v>225</v>
      </c>
      <c r="G163" s="358"/>
      <c r="H163" s="358"/>
      <c r="I163" s="358"/>
      <c r="J163" s="359"/>
      <c r="K163" s="152"/>
      <c r="L163" s="156"/>
      <c r="M163" s="156"/>
      <c r="N163" s="155"/>
      <c r="O163" s="259"/>
      <c r="P163" s="40"/>
      <c r="Q163" s="40"/>
      <c r="R163" s="40"/>
      <c r="S163" s="40"/>
      <c r="T163" s="40"/>
      <c r="HY163" s="42"/>
    </row>
    <row r="164" spans="1:233" s="41" customFormat="1" x14ac:dyDescent="0.2">
      <c r="A164" s="37"/>
      <c r="B164" s="38"/>
      <c r="C164" s="211"/>
      <c r="D164" s="213"/>
      <c r="E164" s="213" t="s">
        <v>226</v>
      </c>
      <c r="F164" s="357" t="s">
        <v>227</v>
      </c>
      <c r="G164" s="358"/>
      <c r="H164" s="358"/>
      <c r="I164" s="358"/>
      <c r="J164" s="359"/>
      <c r="K164" s="152"/>
      <c r="L164" s="156"/>
      <c r="M164" s="156"/>
      <c r="N164" s="99"/>
      <c r="O164" s="259"/>
      <c r="P164" s="40"/>
      <c r="Q164" s="40"/>
      <c r="R164" s="40"/>
      <c r="S164" s="40"/>
      <c r="T164" s="40"/>
      <c r="HY164" s="42"/>
    </row>
    <row r="165" spans="1:233" s="41" customFormat="1" x14ac:dyDescent="0.2">
      <c r="A165" s="37"/>
      <c r="B165" s="38"/>
      <c r="C165" s="211"/>
      <c r="D165" s="213"/>
      <c r="E165" s="213" t="s">
        <v>228</v>
      </c>
      <c r="F165" s="357" t="s">
        <v>229</v>
      </c>
      <c r="G165" s="358"/>
      <c r="H165" s="358"/>
      <c r="I165" s="358"/>
      <c r="J165" s="359"/>
      <c r="K165" s="152"/>
      <c r="L165" s="156"/>
      <c r="M165" s="156"/>
      <c r="N165" s="155"/>
      <c r="O165" s="259"/>
      <c r="P165" s="40"/>
      <c r="Q165" s="40"/>
      <c r="R165" s="40"/>
      <c r="S165" s="40"/>
      <c r="T165" s="40"/>
      <c r="HY165" s="42"/>
    </row>
    <row r="166" spans="1:233" s="41" customFormat="1" x14ac:dyDescent="0.2">
      <c r="A166" s="37"/>
      <c r="B166" s="38"/>
      <c r="C166" s="211"/>
      <c r="D166" s="213"/>
      <c r="E166" s="213" t="s">
        <v>230</v>
      </c>
      <c r="F166" s="357" t="s">
        <v>231</v>
      </c>
      <c r="G166" s="358"/>
      <c r="H166" s="358"/>
      <c r="I166" s="358"/>
      <c r="J166" s="359"/>
      <c r="K166" s="152">
        <v>0</v>
      </c>
      <c r="L166" s="100">
        <v>31625</v>
      </c>
      <c r="M166" s="156">
        <f>K166+L166</f>
        <v>31625</v>
      </c>
      <c r="N166" s="155" t="s">
        <v>370</v>
      </c>
      <c r="O166" s="264"/>
      <c r="P166" s="40"/>
      <c r="Q166" s="40"/>
      <c r="R166" s="40"/>
      <c r="S166" s="40"/>
      <c r="T166" s="40"/>
      <c r="HY166" s="42"/>
    </row>
    <row r="167" spans="1:233" s="41" customFormat="1" x14ac:dyDescent="0.2">
      <c r="A167" s="37"/>
      <c r="B167" s="38"/>
      <c r="C167" s="211"/>
      <c r="D167" s="213"/>
      <c r="E167" s="213" t="s">
        <v>232</v>
      </c>
      <c r="F167" s="357" t="s">
        <v>233</v>
      </c>
      <c r="G167" s="358"/>
      <c r="H167" s="358"/>
      <c r="I167" s="358"/>
      <c r="J167" s="359"/>
      <c r="K167" s="152">
        <v>110000</v>
      </c>
      <c r="L167" s="100">
        <v>0</v>
      </c>
      <c r="M167" s="100">
        <f>SUM(K167:L167)</f>
        <v>110000</v>
      </c>
      <c r="N167" s="155">
        <f t="shared" si="25"/>
        <v>100</v>
      </c>
      <c r="O167" s="259"/>
      <c r="P167" s="40"/>
      <c r="Q167" s="40"/>
      <c r="R167" s="40"/>
      <c r="S167" s="40"/>
      <c r="T167" s="40"/>
      <c r="HY167" s="42"/>
    </row>
    <row r="168" spans="1:233" s="41" customFormat="1" ht="14.25" x14ac:dyDescent="0.2">
      <c r="A168" s="37"/>
      <c r="B168" s="38"/>
      <c r="C168" s="211"/>
      <c r="D168" s="216">
        <v>4258</v>
      </c>
      <c r="E168" s="353" t="s">
        <v>234</v>
      </c>
      <c r="F168" s="354"/>
      <c r="G168" s="354"/>
      <c r="H168" s="354"/>
      <c r="I168" s="354"/>
      <c r="J168" s="355"/>
      <c r="K168" s="153">
        <v>1000</v>
      </c>
      <c r="L168" s="108">
        <v>0</v>
      </c>
      <c r="M168" s="108">
        <f>SUM(K168:L168)</f>
        <v>1000</v>
      </c>
      <c r="N168" s="154">
        <f t="shared" si="25"/>
        <v>100</v>
      </c>
      <c r="O168" s="244"/>
      <c r="P168" s="40"/>
      <c r="Q168" s="40"/>
      <c r="R168" s="40"/>
      <c r="S168" s="40"/>
      <c r="T168" s="40"/>
      <c r="HY168" s="42"/>
    </row>
    <row r="169" spans="1:233" s="41" customFormat="1" ht="14.25" x14ac:dyDescent="0.2">
      <c r="A169" s="37"/>
      <c r="B169" s="38"/>
      <c r="C169" s="211"/>
      <c r="D169" s="216">
        <v>4259</v>
      </c>
      <c r="E169" s="353" t="s">
        <v>235</v>
      </c>
      <c r="F169" s="354"/>
      <c r="G169" s="354"/>
      <c r="H169" s="354"/>
      <c r="I169" s="354"/>
      <c r="J169" s="355"/>
      <c r="K169" s="153">
        <f>K170+K171+K172+K173+K174+K175</f>
        <v>1000</v>
      </c>
      <c r="L169" s="108">
        <f>SUM(L170:L175)</f>
        <v>3000</v>
      </c>
      <c r="M169" s="108">
        <f>K169+L169</f>
        <v>4000</v>
      </c>
      <c r="N169" s="154">
        <f t="shared" si="25"/>
        <v>400</v>
      </c>
      <c r="O169" s="244"/>
      <c r="P169" s="40"/>
      <c r="Q169" s="40"/>
      <c r="R169" s="40"/>
      <c r="S169" s="40"/>
      <c r="T169" s="40"/>
      <c r="HY169" s="42"/>
    </row>
    <row r="170" spans="1:233" s="41" customFormat="1" x14ac:dyDescent="0.2">
      <c r="A170" s="37"/>
      <c r="B170" s="38"/>
      <c r="C170" s="211"/>
      <c r="D170" s="216"/>
      <c r="E170" s="212">
        <v>42590</v>
      </c>
      <c r="F170" s="300" t="s">
        <v>235</v>
      </c>
      <c r="G170" s="301"/>
      <c r="H170" s="301"/>
      <c r="I170" s="301"/>
      <c r="J170" s="302"/>
      <c r="K170" s="142">
        <v>0</v>
      </c>
      <c r="L170" s="100">
        <v>2000</v>
      </c>
      <c r="M170" s="100">
        <f>K170+L170</f>
        <v>2000</v>
      </c>
      <c r="N170" s="95" t="s">
        <v>370</v>
      </c>
      <c r="O170" s="244"/>
      <c r="P170" s="40"/>
      <c r="Q170" s="40"/>
      <c r="R170" s="40"/>
      <c r="S170" s="40"/>
      <c r="T170" s="40"/>
      <c r="HY170" s="42"/>
    </row>
    <row r="171" spans="1:233" s="41" customFormat="1" x14ac:dyDescent="0.2">
      <c r="A171" s="37"/>
      <c r="B171" s="38"/>
      <c r="C171" s="211"/>
      <c r="D171" s="213"/>
      <c r="E171" s="211">
        <v>42591</v>
      </c>
      <c r="F171" s="300" t="s">
        <v>236</v>
      </c>
      <c r="G171" s="301"/>
      <c r="H171" s="301"/>
      <c r="I171" s="301"/>
      <c r="J171" s="302"/>
      <c r="K171" s="142"/>
      <c r="L171" s="100"/>
      <c r="M171" s="100"/>
      <c r="N171" s="99"/>
      <c r="O171" s="259"/>
      <c r="P171" s="40"/>
      <c r="Q171" s="40"/>
      <c r="R171" s="40"/>
      <c r="S171" s="40"/>
      <c r="T171" s="40"/>
      <c r="HY171" s="42"/>
    </row>
    <row r="172" spans="1:233" s="46" customFormat="1" x14ac:dyDescent="0.2">
      <c r="A172" s="37"/>
      <c r="B172" s="38"/>
      <c r="C172" s="211"/>
      <c r="D172" s="213"/>
      <c r="E172" s="211">
        <v>42592</v>
      </c>
      <c r="F172" s="300" t="s">
        <v>237</v>
      </c>
      <c r="G172" s="301"/>
      <c r="H172" s="301"/>
      <c r="I172" s="301"/>
      <c r="J172" s="302"/>
      <c r="K172" s="142"/>
      <c r="L172" s="100"/>
      <c r="M172" s="100"/>
      <c r="N172" s="95"/>
      <c r="O172" s="244"/>
      <c r="P172" s="45"/>
      <c r="Q172" s="45"/>
      <c r="R172" s="45"/>
      <c r="S172" s="45"/>
      <c r="T172" s="45"/>
      <c r="HY172" s="47"/>
    </row>
    <row r="173" spans="1:233" s="46" customFormat="1" x14ac:dyDescent="0.2">
      <c r="A173" s="37"/>
      <c r="B173" s="38"/>
      <c r="C173" s="211"/>
      <c r="D173" s="211"/>
      <c r="E173" s="211">
        <v>42593</v>
      </c>
      <c r="F173" s="300" t="s">
        <v>238</v>
      </c>
      <c r="G173" s="301"/>
      <c r="H173" s="301"/>
      <c r="I173" s="301"/>
      <c r="J173" s="302"/>
      <c r="K173" s="142">
        <v>0</v>
      </c>
      <c r="L173" s="100">
        <v>2000</v>
      </c>
      <c r="M173" s="100">
        <f>K173+L173</f>
        <v>2000</v>
      </c>
      <c r="N173" s="95" t="s">
        <v>370</v>
      </c>
      <c r="O173" s="244"/>
      <c r="P173" s="45"/>
      <c r="Q173" s="45"/>
      <c r="R173" s="45"/>
      <c r="S173" s="45"/>
      <c r="T173" s="45"/>
      <c r="HY173" s="47"/>
    </row>
    <row r="174" spans="1:233" s="46" customFormat="1" x14ac:dyDescent="0.2">
      <c r="A174" s="37"/>
      <c r="B174" s="38"/>
      <c r="C174" s="211"/>
      <c r="D174" s="211"/>
      <c r="E174" s="211">
        <v>42594</v>
      </c>
      <c r="F174" s="300" t="s">
        <v>239</v>
      </c>
      <c r="G174" s="301"/>
      <c r="H174" s="301"/>
      <c r="I174" s="301"/>
      <c r="J174" s="302"/>
      <c r="K174" s="142"/>
      <c r="L174" s="100"/>
      <c r="M174" s="100"/>
      <c r="N174" s="95"/>
      <c r="O174" s="244"/>
      <c r="P174" s="45"/>
      <c r="Q174" s="45"/>
      <c r="R174" s="45"/>
      <c r="S174" s="45"/>
      <c r="T174" s="45"/>
      <c r="HY174" s="47"/>
    </row>
    <row r="175" spans="1:233" s="46" customFormat="1" x14ac:dyDescent="0.2">
      <c r="A175" s="37"/>
      <c r="B175" s="38"/>
      <c r="C175" s="211"/>
      <c r="D175" s="211"/>
      <c r="E175" s="211">
        <v>42595</v>
      </c>
      <c r="F175" s="300" t="s">
        <v>76</v>
      </c>
      <c r="G175" s="301"/>
      <c r="H175" s="301"/>
      <c r="I175" s="301"/>
      <c r="J175" s="302"/>
      <c r="K175" s="142">
        <v>1000</v>
      </c>
      <c r="L175" s="100">
        <v>-1000</v>
      </c>
      <c r="M175" s="100">
        <f>K175+L175</f>
        <v>0</v>
      </c>
      <c r="N175" s="99">
        <f>M175/K175*100</f>
        <v>0</v>
      </c>
      <c r="O175" s="268"/>
      <c r="P175" s="246"/>
      <c r="Q175" s="246"/>
      <c r="R175" s="45"/>
      <c r="S175" s="45"/>
      <c r="T175" s="45"/>
      <c r="HY175" s="47"/>
    </row>
    <row r="176" spans="1:233" s="46" customFormat="1" ht="14.25" x14ac:dyDescent="0.2">
      <c r="A176" s="37"/>
      <c r="B176" s="38"/>
      <c r="C176" s="210">
        <v>426</v>
      </c>
      <c r="D176" s="297" t="s">
        <v>240</v>
      </c>
      <c r="E176" s="298"/>
      <c r="F176" s="298"/>
      <c r="G176" s="298"/>
      <c r="H176" s="298"/>
      <c r="I176" s="298"/>
      <c r="J176" s="299"/>
      <c r="K176" s="140">
        <f>SUM(K177+K180+K181+K184+K185+K186)</f>
        <v>25800</v>
      </c>
      <c r="L176" s="108">
        <f>SUM(L177+L180+L181+L184+L185+L186)</f>
        <v>0</v>
      </c>
      <c r="M176" s="108">
        <f>K176+L176</f>
        <v>25800</v>
      </c>
      <c r="N176" s="95">
        <f>M176/K176*100</f>
        <v>100</v>
      </c>
      <c r="O176" s="244"/>
      <c r="P176" s="45"/>
      <c r="Q176" s="45"/>
      <c r="R176" s="45"/>
      <c r="S176" s="45"/>
      <c r="T176" s="45"/>
      <c r="HY176" s="47"/>
    </row>
    <row r="177" spans="1:233" s="46" customFormat="1" ht="15" customHeight="1" x14ac:dyDescent="0.2">
      <c r="A177" s="37"/>
      <c r="B177" s="38"/>
      <c r="C177" s="211"/>
      <c r="D177" s="211">
        <v>4261</v>
      </c>
      <c r="E177" s="300" t="s">
        <v>362</v>
      </c>
      <c r="F177" s="301"/>
      <c r="G177" s="301"/>
      <c r="H177" s="301"/>
      <c r="I177" s="301"/>
      <c r="J177" s="302"/>
      <c r="K177" s="148">
        <f>K178+K179</f>
        <v>2800</v>
      </c>
      <c r="L177" s="100">
        <f>L178+L179</f>
        <v>3000</v>
      </c>
      <c r="M177" s="100">
        <f>M178+M179</f>
        <v>5800</v>
      </c>
      <c r="N177" s="99">
        <f>M177/K177*100</f>
        <v>207.14285714285717</v>
      </c>
      <c r="O177" s="265"/>
      <c r="P177" s="45"/>
      <c r="Q177" s="45"/>
      <c r="R177" s="45"/>
      <c r="S177" s="45"/>
      <c r="T177" s="45"/>
      <c r="HY177" s="47"/>
    </row>
    <row r="178" spans="1:233" s="46" customFormat="1" ht="15" customHeight="1" x14ac:dyDescent="0.2">
      <c r="A178" s="37"/>
      <c r="B178" s="38"/>
      <c r="C178" s="211"/>
      <c r="D178" s="211"/>
      <c r="E178" s="278">
        <v>426100</v>
      </c>
      <c r="F178" s="356" t="s">
        <v>384</v>
      </c>
      <c r="G178" s="356"/>
      <c r="H178" s="356"/>
      <c r="I178" s="356"/>
      <c r="J178" s="356"/>
      <c r="K178" s="148">
        <v>2800</v>
      </c>
      <c r="L178" s="100">
        <v>0</v>
      </c>
      <c r="M178" s="100">
        <v>2800</v>
      </c>
      <c r="N178" s="99">
        <f>M178/K178*100</f>
        <v>100</v>
      </c>
      <c r="O178" s="265"/>
      <c r="P178" s="45"/>
      <c r="Q178" s="45"/>
      <c r="R178" s="45"/>
      <c r="S178" s="45"/>
      <c r="T178" s="45"/>
      <c r="HY178" s="47"/>
    </row>
    <row r="179" spans="1:233" s="46" customFormat="1" ht="15" customHeight="1" x14ac:dyDescent="0.2">
      <c r="A179" s="37"/>
      <c r="B179" s="38"/>
      <c r="C179" s="211"/>
      <c r="D179" s="211"/>
      <c r="E179" s="278">
        <v>426101</v>
      </c>
      <c r="F179" s="356" t="s">
        <v>248</v>
      </c>
      <c r="G179" s="356"/>
      <c r="H179" s="356"/>
      <c r="I179" s="356"/>
      <c r="J179" s="356"/>
      <c r="K179" s="148">
        <v>0</v>
      </c>
      <c r="L179" s="100">
        <v>3000</v>
      </c>
      <c r="M179" s="100">
        <v>3000</v>
      </c>
      <c r="N179" s="99" t="s">
        <v>370</v>
      </c>
      <c r="O179" s="265"/>
      <c r="P179" s="45"/>
      <c r="Q179" s="45"/>
      <c r="R179" s="45"/>
      <c r="S179" s="45"/>
      <c r="T179" s="45"/>
      <c r="HY179" s="47"/>
    </row>
    <row r="180" spans="1:233" s="46" customFormat="1" x14ac:dyDescent="0.2">
      <c r="A180" s="37"/>
      <c r="B180" s="38"/>
      <c r="C180" s="211"/>
      <c r="D180" s="211">
        <v>4262</v>
      </c>
      <c r="E180" s="300" t="s">
        <v>241</v>
      </c>
      <c r="F180" s="301"/>
      <c r="G180" s="301"/>
      <c r="H180" s="301"/>
      <c r="I180" s="301"/>
      <c r="J180" s="302"/>
      <c r="K180" s="142"/>
      <c r="L180" s="100"/>
      <c r="M180" s="100"/>
      <c r="N180" s="95"/>
      <c r="O180" s="244"/>
      <c r="P180" s="45"/>
      <c r="Q180" s="45"/>
      <c r="R180" s="45"/>
      <c r="S180" s="45"/>
      <c r="T180" s="45"/>
      <c r="HY180" s="47"/>
    </row>
    <row r="181" spans="1:233" s="46" customFormat="1" x14ac:dyDescent="0.2">
      <c r="A181" s="37"/>
      <c r="B181" s="38"/>
      <c r="C181" s="211"/>
      <c r="D181" s="211">
        <v>4263</v>
      </c>
      <c r="E181" s="300" t="s">
        <v>242</v>
      </c>
      <c r="F181" s="301"/>
      <c r="G181" s="301"/>
      <c r="H181" s="301"/>
      <c r="I181" s="301"/>
      <c r="J181" s="302"/>
      <c r="K181" s="148">
        <f>SUM(K182+K183)</f>
        <v>18000</v>
      </c>
      <c r="L181" s="100">
        <f>SUM(L182+L183)</f>
        <v>1000</v>
      </c>
      <c r="M181" s="100">
        <f>K181+L181</f>
        <v>19000</v>
      </c>
      <c r="N181" s="99">
        <f>M181/K181*100</f>
        <v>105.55555555555556</v>
      </c>
      <c r="O181" s="259"/>
      <c r="P181" s="45"/>
      <c r="Q181" s="45"/>
      <c r="R181" s="45"/>
      <c r="S181" s="45"/>
      <c r="T181" s="45"/>
      <c r="HY181" s="47"/>
    </row>
    <row r="182" spans="1:233" s="46" customFormat="1" ht="15" customHeight="1" x14ac:dyDescent="0.2">
      <c r="A182" s="37"/>
      <c r="B182" s="38"/>
      <c r="C182" s="211"/>
      <c r="D182" s="211"/>
      <c r="E182" s="211" t="s">
        <v>243</v>
      </c>
      <c r="F182" s="350" t="s">
        <v>360</v>
      </c>
      <c r="G182" s="351"/>
      <c r="H182" s="351"/>
      <c r="I182" s="351"/>
      <c r="J182" s="352"/>
      <c r="K182" s="157">
        <v>11000</v>
      </c>
      <c r="L182" s="100">
        <v>0</v>
      </c>
      <c r="M182" s="100">
        <f>SUM(K182:L182)</f>
        <v>11000</v>
      </c>
      <c r="N182" s="99">
        <f>M182/K182*100</f>
        <v>100</v>
      </c>
      <c r="O182" s="266"/>
      <c r="P182" s="66"/>
      <c r="Q182" s="45"/>
      <c r="R182" s="45"/>
      <c r="S182" s="45"/>
      <c r="T182" s="45"/>
      <c r="HY182" s="47"/>
    </row>
    <row r="183" spans="1:233" s="46" customFormat="1" x14ac:dyDescent="0.2">
      <c r="A183" s="37"/>
      <c r="B183" s="38"/>
      <c r="C183" s="211"/>
      <c r="D183" s="211"/>
      <c r="E183" s="211" t="s">
        <v>244</v>
      </c>
      <c r="F183" s="300" t="s">
        <v>245</v>
      </c>
      <c r="G183" s="301"/>
      <c r="H183" s="301"/>
      <c r="I183" s="301"/>
      <c r="J183" s="302"/>
      <c r="K183" s="158">
        <v>7000</v>
      </c>
      <c r="L183" s="100">
        <v>1000</v>
      </c>
      <c r="M183" s="100">
        <f>SUM(K183:L183)</f>
        <v>8000</v>
      </c>
      <c r="N183" s="99">
        <f>M183/K183*100</f>
        <v>114.28571428571428</v>
      </c>
      <c r="O183" s="266"/>
      <c r="P183" s="66"/>
      <c r="Q183" s="45"/>
      <c r="R183" s="45"/>
      <c r="S183" s="45"/>
      <c r="T183" s="45"/>
      <c r="HY183" s="47"/>
    </row>
    <row r="184" spans="1:233" s="46" customFormat="1" x14ac:dyDescent="0.2">
      <c r="A184" s="37"/>
      <c r="B184" s="38"/>
      <c r="C184" s="211"/>
      <c r="D184" s="211">
        <v>4264</v>
      </c>
      <c r="E184" s="300" t="s">
        <v>246</v>
      </c>
      <c r="F184" s="301"/>
      <c r="G184" s="301"/>
      <c r="H184" s="301"/>
      <c r="I184" s="301"/>
      <c r="J184" s="302"/>
      <c r="K184" s="142">
        <v>1000</v>
      </c>
      <c r="L184" s="100">
        <v>0</v>
      </c>
      <c r="M184" s="100">
        <f>SUM(K184:L184)</f>
        <v>1000</v>
      </c>
      <c r="N184" s="99">
        <f>M184/K184*100</f>
        <v>100</v>
      </c>
      <c r="O184" s="259"/>
      <c r="P184" s="45"/>
      <c r="Q184" s="45"/>
      <c r="R184" s="45"/>
      <c r="S184" s="45"/>
      <c r="T184" s="45"/>
      <c r="HY184" s="47"/>
    </row>
    <row r="185" spans="1:233" s="46" customFormat="1" x14ac:dyDescent="0.2">
      <c r="A185" s="37"/>
      <c r="B185" s="38"/>
      <c r="C185" s="211"/>
      <c r="D185" s="211" t="s">
        <v>247</v>
      </c>
      <c r="E185" s="300" t="s">
        <v>248</v>
      </c>
      <c r="F185" s="301"/>
      <c r="G185" s="301"/>
      <c r="H185" s="301"/>
      <c r="I185" s="301"/>
      <c r="J185" s="302"/>
      <c r="K185" s="142">
        <v>3000</v>
      </c>
      <c r="L185" s="100">
        <v>-3000</v>
      </c>
      <c r="M185" s="100">
        <f>SUM(K185:L185)</f>
        <v>0</v>
      </c>
      <c r="N185" s="99">
        <f>M185/K185*100</f>
        <v>0</v>
      </c>
      <c r="O185" s="268"/>
      <c r="P185" s="45"/>
      <c r="Q185" s="45"/>
      <c r="R185" s="45"/>
      <c r="S185" s="45"/>
      <c r="T185" s="45"/>
      <c r="HY185" s="47"/>
    </row>
    <row r="186" spans="1:233" s="46" customFormat="1" x14ac:dyDescent="0.2">
      <c r="A186" s="37"/>
      <c r="B186" s="38"/>
      <c r="C186" s="211"/>
      <c r="D186" s="211" t="s">
        <v>249</v>
      </c>
      <c r="E186" s="300" t="s">
        <v>250</v>
      </c>
      <c r="F186" s="301"/>
      <c r="G186" s="301"/>
      <c r="H186" s="301"/>
      <c r="I186" s="301"/>
      <c r="J186" s="302"/>
      <c r="K186" s="159">
        <v>1000</v>
      </c>
      <c r="L186" s="116">
        <v>-1000</v>
      </c>
      <c r="M186" s="116">
        <f>K186+L186</f>
        <v>0</v>
      </c>
      <c r="N186" s="99">
        <f t="shared" ref="N186:N192" si="26">M186/K186*100</f>
        <v>0</v>
      </c>
      <c r="O186" s="267"/>
      <c r="P186" s="45"/>
      <c r="Q186" s="45"/>
      <c r="R186" s="45"/>
      <c r="S186" s="45"/>
      <c r="T186" s="45"/>
      <c r="HY186" s="47"/>
    </row>
    <row r="187" spans="1:233" s="46" customFormat="1" ht="14.25" x14ac:dyDescent="0.2">
      <c r="A187" s="37"/>
      <c r="B187" s="38"/>
      <c r="C187" s="210">
        <v>429</v>
      </c>
      <c r="D187" s="297" t="s">
        <v>251</v>
      </c>
      <c r="E187" s="298"/>
      <c r="F187" s="298"/>
      <c r="G187" s="298"/>
      <c r="H187" s="298"/>
      <c r="I187" s="298"/>
      <c r="J187" s="299"/>
      <c r="K187" s="140">
        <f>SUM(K188:K192)</f>
        <v>39000</v>
      </c>
      <c r="L187" s="108">
        <f>L188+L189+L190+L191+L192</f>
        <v>2500</v>
      </c>
      <c r="M187" s="108">
        <f>K187+L187</f>
        <v>41500</v>
      </c>
      <c r="N187" s="95">
        <f t="shared" si="26"/>
        <v>106.41025641025641</v>
      </c>
      <c r="O187" s="244"/>
      <c r="P187" s="45"/>
      <c r="Q187" s="45"/>
      <c r="R187" s="45"/>
      <c r="S187" s="45"/>
      <c r="T187" s="45"/>
      <c r="HY187" s="47"/>
    </row>
    <row r="188" spans="1:233" s="46" customFormat="1" x14ac:dyDescent="0.2">
      <c r="A188" s="37"/>
      <c r="B188" s="38"/>
      <c r="C188" s="211"/>
      <c r="D188" s="211">
        <v>4291</v>
      </c>
      <c r="E188" s="300" t="s">
        <v>252</v>
      </c>
      <c r="F188" s="301"/>
      <c r="G188" s="301"/>
      <c r="H188" s="301"/>
      <c r="I188" s="301"/>
      <c r="J188" s="302"/>
      <c r="K188" s="142">
        <v>26500</v>
      </c>
      <c r="L188" s="100">
        <v>0</v>
      </c>
      <c r="M188" s="100">
        <f t="shared" ref="M188:M192" si="27">SUM(K188:L188)</f>
        <v>26500</v>
      </c>
      <c r="N188" s="99">
        <f t="shared" si="26"/>
        <v>100</v>
      </c>
      <c r="O188" s="267"/>
      <c r="P188" s="45"/>
      <c r="Q188" s="45"/>
      <c r="R188" s="45"/>
      <c r="S188" s="45"/>
      <c r="T188" s="45"/>
      <c r="HY188" s="47"/>
    </row>
    <row r="189" spans="1:233" s="46" customFormat="1" x14ac:dyDescent="0.2">
      <c r="A189" s="37"/>
      <c r="B189" s="38"/>
      <c r="C189" s="211"/>
      <c r="D189" s="211">
        <v>4292</v>
      </c>
      <c r="E189" s="300" t="s">
        <v>253</v>
      </c>
      <c r="F189" s="301"/>
      <c r="G189" s="301"/>
      <c r="H189" s="301"/>
      <c r="I189" s="301"/>
      <c r="J189" s="302"/>
      <c r="K189" s="142">
        <v>10000</v>
      </c>
      <c r="L189" s="100">
        <v>-2000</v>
      </c>
      <c r="M189" s="100">
        <f t="shared" si="27"/>
        <v>8000</v>
      </c>
      <c r="N189" s="99">
        <f t="shared" si="26"/>
        <v>80</v>
      </c>
      <c r="O189" s="65"/>
      <c r="P189" s="45"/>
      <c r="Q189" s="45"/>
      <c r="R189" s="45"/>
      <c r="S189" s="45"/>
      <c r="T189" s="45"/>
      <c r="HY189" s="47"/>
    </row>
    <row r="190" spans="1:233" s="46" customFormat="1" x14ac:dyDescent="0.2">
      <c r="A190" s="37"/>
      <c r="B190" s="38"/>
      <c r="C190" s="211"/>
      <c r="D190" s="211">
        <v>4293</v>
      </c>
      <c r="E190" s="300" t="s">
        <v>254</v>
      </c>
      <c r="F190" s="301"/>
      <c r="G190" s="301"/>
      <c r="H190" s="301"/>
      <c r="I190" s="301"/>
      <c r="J190" s="302"/>
      <c r="K190" s="142">
        <v>1000</v>
      </c>
      <c r="L190" s="100">
        <v>0</v>
      </c>
      <c r="M190" s="100">
        <f>K190+L190</f>
        <v>1000</v>
      </c>
      <c r="N190" s="99">
        <f t="shared" si="26"/>
        <v>100</v>
      </c>
      <c r="O190" s="259"/>
      <c r="P190" s="45"/>
      <c r="Q190" s="45"/>
      <c r="R190" s="45"/>
      <c r="S190" s="45"/>
      <c r="T190" s="45"/>
      <c r="HY190" s="47"/>
    </row>
    <row r="191" spans="1:233" s="46" customFormat="1" x14ac:dyDescent="0.2">
      <c r="A191" s="37"/>
      <c r="B191" s="38"/>
      <c r="C191" s="211"/>
      <c r="D191" s="211">
        <v>4294</v>
      </c>
      <c r="E191" s="300" t="s">
        <v>255</v>
      </c>
      <c r="F191" s="301"/>
      <c r="G191" s="301"/>
      <c r="H191" s="301"/>
      <c r="I191" s="301"/>
      <c r="J191" s="302"/>
      <c r="K191" s="142"/>
      <c r="L191" s="100"/>
      <c r="M191" s="100"/>
      <c r="N191" s="99"/>
      <c r="O191" s="259"/>
      <c r="P191" s="45"/>
      <c r="Q191" s="45"/>
      <c r="R191" s="45"/>
      <c r="S191" s="45"/>
      <c r="T191" s="45"/>
      <c r="HY191" s="47"/>
    </row>
    <row r="192" spans="1:233" s="46" customFormat="1" ht="15.75" thickBot="1" x14ac:dyDescent="0.25">
      <c r="A192" s="48"/>
      <c r="B192" s="49"/>
      <c r="C192" s="217"/>
      <c r="D192" s="217">
        <v>4295</v>
      </c>
      <c r="E192" s="337" t="s">
        <v>256</v>
      </c>
      <c r="F192" s="338"/>
      <c r="G192" s="338"/>
      <c r="H192" s="338"/>
      <c r="I192" s="338"/>
      <c r="J192" s="339"/>
      <c r="K192" s="146">
        <v>1500</v>
      </c>
      <c r="L192" s="129">
        <v>4500</v>
      </c>
      <c r="M192" s="129">
        <f t="shared" si="27"/>
        <v>6000</v>
      </c>
      <c r="N192" s="130">
        <f t="shared" si="26"/>
        <v>400</v>
      </c>
      <c r="O192" s="65"/>
      <c r="P192" s="45"/>
      <c r="Q192" s="45"/>
      <c r="R192" s="45"/>
      <c r="S192" s="45"/>
      <c r="T192" s="45"/>
      <c r="HY192" s="47"/>
    </row>
    <row r="193" spans="1:233" s="46" customFormat="1" thickBot="1" x14ac:dyDescent="0.25">
      <c r="A193" s="50"/>
      <c r="B193" s="51">
        <v>43</v>
      </c>
      <c r="C193" s="347" t="s">
        <v>257</v>
      </c>
      <c r="D193" s="348"/>
      <c r="E193" s="348"/>
      <c r="F193" s="348"/>
      <c r="G193" s="348"/>
      <c r="H193" s="348"/>
      <c r="I193" s="348"/>
      <c r="J193" s="349"/>
      <c r="K193" s="160">
        <v>150000</v>
      </c>
      <c r="L193" s="161">
        <v>465000</v>
      </c>
      <c r="M193" s="161">
        <f>K193+L193</f>
        <v>615000</v>
      </c>
      <c r="N193" s="121">
        <f>M193/K193*100</f>
        <v>409.99999999999994</v>
      </c>
      <c r="O193" s="244"/>
      <c r="P193" s="45"/>
      <c r="Q193" s="45"/>
      <c r="R193" s="45"/>
      <c r="S193" s="45"/>
      <c r="T193" s="45"/>
      <c r="HY193" s="47"/>
    </row>
    <row r="194" spans="1:233" s="46" customFormat="1" ht="14.25" x14ac:dyDescent="0.2">
      <c r="A194" s="35"/>
      <c r="B194" s="36">
        <v>44</v>
      </c>
      <c r="C194" s="341" t="s">
        <v>258</v>
      </c>
      <c r="D194" s="342"/>
      <c r="E194" s="342"/>
      <c r="F194" s="342"/>
      <c r="G194" s="342"/>
      <c r="H194" s="342"/>
      <c r="I194" s="342"/>
      <c r="J194" s="343"/>
      <c r="K194" s="162">
        <f>SUM(K195+K196+K200)</f>
        <v>5900</v>
      </c>
      <c r="L194" s="122">
        <f>L195+L196+L200</f>
        <v>7500</v>
      </c>
      <c r="M194" s="122">
        <f>K194+L194</f>
        <v>13400</v>
      </c>
      <c r="N194" s="93">
        <f>M194/K194*100</f>
        <v>227.11864406779662</v>
      </c>
      <c r="O194" s="244"/>
      <c r="P194" s="45"/>
      <c r="Q194" s="45"/>
      <c r="R194" s="45"/>
      <c r="S194" s="45"/>
      <c r="T194" s="45"/>
      <c r="HY194" s="47"/>
    </row>
    <row r="195" spans="1:233" s="46" customFormat="1" x14ac:dyDescent="0.2">
      <c r="A195" s="37"/>
      <c r="B195" s="38"/>
      <c r="C195" s="210">
        <v>441</v>
      </c>
      <c r="D195" s="297" t="s">
        <v>259</v>
      </c>
      <c r="E195" s="298"/>
      <c r="F195" s="298"/>
      <c r="G195" s="298"/>
      <c r="H195" s="298"/>
      <c r="I195" s="298"/>
      <c r="J195" s="299"/>
      <c r="K195" s="142"/>
      <c r="L195" s="100"/>
      <c r="M195" s="100"/>
      <c r="N195" s="95"/>
      <c r="O195" s="244"/>
      <c r="P195" s="45"/>
      <c r="Q195" s="45"/>
      <c r="R195" s="45"/>
      <c r="S195" s="45"/>
      <c r="T195" s="45"/>
      <c r="HY195" s="47"/>
    </row>
    <row r="196" spans="1:233" s="46" customFormat="1" ht="14.25" x14ac:dyDescent="0.2">
      <c r="A196" s="37"/>
      <c r="B196" s="38"/>
      <c r="C196" s="210">
        <v>442</v>
      </c>
      <c r="D196" s="297" t="s">
        <v>260</v>
      </c>
      <c r="E196" s="298"/>
      <c r="F196" s="298"/>
      <c r="G196" s="298"/>
      <c r="H196" s="298"/>
      <c r="I196" s="298"/>
      <c r="J196" s="299"/>
      <c r="K196" s="149">
        <f>SUM(K197:K199)</f>
        <v>4500</v>
      </c>
      <c r="L196" s="108">
        <f>L197+L198+L199</f>
        <v>100</v>
      </c>
      <c r="M196" s="108">
        <f>K196+L196</f>
        <v>4600</v>
      </c>
      <c r="N196" s="95">
        <f>M196/K196*100</f>
        <v>102.22222222222221</v>
      </c>
      <c r="O196" s="244"/>
      <c r="Q196" s="45"/>
      <c r="R196" s="45"/>
      <c r="S196" s="45"/>
      <c r="T196" s="45"/>
      <c r="HY196" s="47"/>
    </row>
    <row r="197" spans="1:233" s="46" customFormat="1" x14ac:dyDescent="0.2">
      <c r="A197" s="37"/>
      <c r="B197" s="38"/>
      <c r="C197" s="211"/>
      <c r="D197" s="211">
        <v>4421</v>
      </c>
      <c r="E197" s="300" t="s">
        <v>261</v>
      </c>
      <c r="F197" s="301"/>
      <c r="G197" s="301"/>
      <c r="H197" s="301"/>
      <c r="I197" s="301"/>
      <c r="J197" s="302"/>
      <c r="K197" s="142">
        <v>4500</v>
      </c>
      <c r="L197" s="100">
        <v>100</v>
      </c>
      <c r="M197" s="100">
        <f>K197+L197</f>
        <v>4600</v>
      </c>
      <c r="N197" s="99">
        <f>M197/K197*100</f>
        <v>102.22222222222221</v>
      </c>
      <c r="O197" s="249"/>
      <c r="P197" s="45"/>
      <c r="Q197" s="45"/>
      <c r="R197" s="45"/>
      <c r="S197" s="45"/>
      <c r="T197" s="45"/>
      <c r="HY197" s="47"/>
    </row>
    <row r="198" spans="1:233" s="46" customFormat="1" x14ac:dyDescent="0.2">
      <c r="A198" s="37"/>
      <c r="B198" s="38"/>
      <c r="C198" s="211"/>
      <c r="D198" s="211">
        <v>4422</v>
      </c>
      <c r="E198" s="300" t="s">
        <v>262</v>
      </c>
      <c r="F198" s="301"/>
      <c r="G198" s="301"/>
      <c r="H198" s="301"/>
      <c r="I198" s="301"/>
      <c r="J198" s="302"/>
      <c r="K198" s="163"/>
      <c r="L198" s="102"/>
      <c r="M198" s="102"/>
      <c r="N198" s="95"/>
      <c r="O198" s="244"/>
      <c r="P198" s="45"/>
      <c r="Q198" s="45"/>
      <c r="R198" s="45"/>
      <c r="S198" s="45"/>
      <c r="T198" s="45"/>
      <c r="HY198" s="47"/>
    </row>
    <row r="199" spans="1:233" s="46" customFormat="1" x14ac:dyDescent="0.2">
      <c r="A199" s="37"/>
      <c r="B199" s="38"/>
      <c r="C199" s="211"/>
      <c r="D199" s="211">
        <v>4423</v>
      </c>
      <c r="E199" s="300" t="s">
        <v>263</v>
      </c>
      <c r="F199" s="301"/>
      <c r="G199" s="301"/>
      <c r="H199" s="301"/>
      <c r="I199" s="301"/>
      <c r="J199" s="302"/>
      <c r="K199" s="142"/>
      <c r="L199" s="100"/>
      <c r="M199" s="100"/>
      <c r="N199" s="95"/>
      <c r="O199" s="244"/>
      <c r="P199" s="45"/>
      <c r="Q199" s="45"/>
      <c r="R199" s="45"/>
      <c r="S199" s="45"/>
      <c r="T199" s="45"/>
      <c r="HY199" s="47"/>
    </row>
    <row r="200" spans="1:233" s="46" customFormat="1" ht="14.25" x14ac:dyDescent="0.2">
      <c r="A200" s="37"/>
      <c r="B200" s="38"/>
      <c r="C200" s="210">
        <v>443</v>
      </c>
      <c r="D200" s="344" t="s">
        <v>264</v>
      </c>
      <c r="E200" s="345"/>
      <c r="F200" s="345"/>
      <c r="G200" s="345"/>
      <c r="H200" s="345"/>
      <c r="I200" s="345"/>
      <c r="J200" s="346"/>
      <c r="K200" s="149">
        <f>K201+K202+K203+K204</f>
        <v>1400</v>
      </c>
      <c r="L200" s="108">
        <f>L201+L202+L203+L204</f>
        <v>7400</v>
      </c>
      <c r="M200" s="108">
        <f>K200+L200</f>
        <v>8800</v>
      </c>
      <c r="N200" s="95">
        <f>M200/K200*100</f>
        <v>628.57142857142856</v>
      </c>
      <c r="O200" s="244"/>
      <c r="P200" s="45"/>
      <c r="Q200" s="45"/>
      <c r="R200" s="45"/>
      <c r="S200" s="45"/>
      <c r="T200" s="45"/>
      <c r="HY200" s="47"/>
    </row>
    <row r="201" spans="1:233" s="46" customFormat="1" x14ac:dyDescent="0.2">
      <c r="A201" s="37"/>
      <c r="B201" s="38"/>
      <c r="C201" s="211"/>
      <c r="D201" s="211">
        <v>4431</v>
      </c>
      <c r="E201" s="300" t="s">
        <v>265</v>
      </c>
      <c r="F201" s="301"/>
      <c r="G201" s="301"/>
      <c r="H201" s="301"/>
      <c r="I201" s="301"/>
      <c r="J201" s="302"/>
      <c r="K201" s="142">
        <f>K202+K203+K204</f>
        <v>700</v>
      </c>
      <c r="L201" s="100">
        <v>3300</v>
      </c>
      <c r="M201" s="100">
        <f>K201+L201</f>
        <v>4000</v>
      </c>
      <c r="N201" s="99">
        <f>M201/K201*100</f>
        <v>571.42857142857144</v>
      </c>
      <c r="O201" s="268"/>
      <c r="P201" s="45"/>
      <c r="Q201" s="45"/>
      <c r="R201" s="45"/>
      <c r="S201" s="45"/>
      <c r="T201" s="45"/>
      <c r="HY201" s="47"/>
    </row>
    <row r="202" spans="1:233" s="46" customFormat="1" x14ac:dyDescent="0.2">
      <c r="A202" s="37"/>
      <c r="B202" s="38"/>
      <c r="C202" s="211"/>
      <c r="D202" s="211">
        <v>4432</v>
      </c>
      <c r="E202" s="300" t="s">
        <v>266</v>
      </c>
      <c r="F202" s="301"/>
      <c r="G202" s="301"/>
      <c r="H202" s="301"/>
      <c r="I202" s="301"/>
      <c r="J202" s="302"/>
      <c r="K202" s="142"/>
      <c r="L202" s="100"/>
      <c r="M202" s="100"/>
      <c r="N202" s="95"/>
      <c r="O202" s="244"/>
      <c r="P202" s="45"/>
      <c r="Q202" s="45"/>
      <c r="R202" s="45"/>
      <c r="S202" s="45"/>
      <c r="T202" s="45"/>
      <c r="HY202" s="47"/>
    </row>
    <row r="203" spans="1:233" s="46" customFormat="1" x14ac:dyDescent="0.2">
      <c r="A203" s="37"/>
      <c r="B203" s="38"/>
      <c r="C203" s="211"/>
      <c r="D203" s="211">
        <v>4433</v>
      </c>
      <c r="E203" s="300" t="s">
        <v>267</v>
      </c>
      <c r="F203" s="301"/>
      <c r="G203" s="301"/>
      <c r="H203" s="301"/>
      <c r="I203" s="301"/>
      <c r="J203" s="302"/>
      <c r="K203" s="142">
        <v>300</v>
      </c>
      <c r="L203" s="100">
        <v>0</v>
      </c>
      <c r="M203" s="100">
        <f>SUM(K203:L203)</f>
        <v>300</v>
      </c>
      <c r="N203" s="99">
        <f>M203/K203*100</f>
        <v>100</v>
      </c>
      <c r="O203" s="259"/>
      <c r="P203" s="45"/>
      <c r="Q203" s="45"/>
      <c r="R203" s="45"/>
      <c r="S203" s="45"/>
      <c r="T203" s="45"/>
      <c r="HY203" s="47"/>
    </row>
    <row r="204" spans="1:233" s="46" customFormat="1" ht="15.75" thickBot="1" x14ac:dyDescent="0.25">
      <c r="A204" s="48"/>
      <c r="B204" s="49"/>
      <c r="C204" s="217"/>
      <c r="D204" s="217">
        <v>4434</v>
      </c>
      <c r="E204" s="337" t="s">
        <v>268</v>
      </c>
      <c r="F204" s="338"/>
      <c r="G204" s="338"/>
      <c r="H204" s="338"/>
      <c r="I204" s="338"/>
      <c r="J204" s="339"/>
      <c r="K204" s="164">
        <v>400</v>
      </c>
      <c r="L204" s="129">
        <v>4100</v>
      </c>
      <c r="M204" s="129">
        <f>K204+L204</f>
        <v>4500</v>
      </c>
      <c r="N204" s="99">
        <f>M204/K204*100</f>
        <v>1125</v>
      </c>
      <c r="O204" s="268" t="s">
        <v>380</v>
      </c>
      <c r="P204" s="242"/>
      <c r="Q204" s="242"/>
      <c r="R204" s="242"/>
      <c r="S204" s="242"/>
      <c r="T204" s="242"/>
      <c r="HY204" s="47"/>
    </row>
    <row r="205" spans="1:233" s="46" customFormat="1" ht="14.25" x14ac:dyDescent="0.2">
      <c r="A205" s="35"/>
      <c r="B205" s="36" t="s">
        <v>269</v>
      </c>
      <c r="C205" s="341" t="s">
        <v>270</v>
      </c>
      <c r="D205" s="342"/>
      <c r="E205" s="342"/>
      <c r="F205" s="342"/>
      <c r="G205" s="342"/>
      <c r="H205" s="342"/>
      <c r="I205" s="342"/>
      <c r="J205" s="343"/>
      <c r="K205" s="133">
        <f t="shared" ref="K205" si="28">SUM(K206+K209)</f>
        <v>0</v>
      </c>
      <c r="L205" s="134">
        <v>0</v>
      </c>
      <c r="M205" s="134">
        <f t="shared" ref="M205" si="29">SUM(M206:M207)</f>
        <v>0</v>
      </c>
      <c r="N205" s="93" t="s">
        <v>370</v>
      </c>
      <c r="O205" s="268"/>
      <c r="P205" s="242"/>
      <c r="Q205" s="242"/>
      <c r="R205" s="242"/>
      <c r="S205" s="242"/>
      <c r="T205" s="242"/>
      <c r="HY205" s="47"/>
    </row>
    <row r="206" spans="1:233" s="46" customFormat="1" ht="14.25" x14ac:dyDescent="0.2">
      <c r="A206" s="37"/>
      <c r="B206" s="39"/>
      <c r="C206" s="210">
        <v>451</v>
      </c>
      <c r="D206" s="297" t="s">
        <v>271</v>
      </c>
      <c r="E206" s="298"/>
      <c r="F206" s="298"/>
      <c r="G206" s="298"/>
      <c r="H206" s="298"/>
      <c r="I206" s="298"/>
      <c r="J206" s="299"/>
      <c r="K206" s="140">
        <f t="shared" ref="K206" si="30">SUM(K207:K208)</f>
        <v>0</v>
      </c>
      <c r="L206" s="115">
        <v>0</v>
      </c>
      <c r="M206" s="115">
        <f>SUM(K206:L206)</f>
        <v>0</v>
      </c>
      <c r="N206" s="95" t="s">
        <v>370</v>
      </c>
      <c r="O206" s="244"/>
      <c r="P206" s="45"/>
      <c r="Q206" s="45"/>
      <c r="R206" s="45"/>
      <c r="S206" s="45"/>
      <c r="T206" s="45"/>
      <c r="HY206" s="47"/>
    </row>
    <row r="207" spans="1:233" s="46" customFormat="1" x14ac:dyDescent="0.2">
      <c r="A207" s="37"/>
      <c r="B207" s="39"/>
      <c r="C207" s="211"/>
      <c r="D207" s="211">
        <v>4511</v>
      </c>
      <c r="E207" s="300" t="s">
        <v>271</v>
      </c>
      <c r="F207" s="301"/>
      <c r="G207" s="301"/>
      <c r="H207" s="301"/>
      <c r="I207" s="301"/>
      <c r="J207" s="302"/>
      <c r="K207" s="148"/>
      <c r="L207" s="100"/>
      <c r="M207" s="100"/>
      <c r="N207" s="99"/>
      <c r="O207" s="259"/>
      <c r="P207" s="45"/>
      <c r="Q207" s="45"/>
      <c r="R207" s="45"/>
      <c r="S207" s="45"/>
      <c r="T207" s="45"/>
      <c r="HY207" s="47"/>
    </row>
    <row r="208" spans="1:233" s="46" customFormat="1" x14ac:dyDescent="0.2">
      <c r="A208" s="37"/>
      <c r="B208" s="39"/>
      <c r="C208" s="211"/>
      <c r="D208" s="211">
        <v>4512</v>
      </c>
      <c r="E208" s="300" t="s">
        <v>272</v>
      </c>
      <c r="F208" s="301"/>
      <c r="G208" s="301"/>
      <c r="H208" s="301"/>
      <c r="I208" s="301"/>
      <c r="J208" s="302"/>
      <c r="K208" s="142"/>
      <c r="L208" s="98"/>
      <c r="M208" s="98"/>
      <c r="N208" s="95"/>
      <c r="O208" s="244"/>
      <c r="P208" s="45"/>
      <c r="Q208" s="45"/>
      <c r="R208" s="45"/>
      <c r="S208" s="45"/>
      <c r="T208" s="45"/>
      <c r="HY208" s="47"/>
    </row>
    <row r="209" spans="1:233" s="46" customFormat="1" ht="14.25" x14ac:dyDescent="0.2">
      <c r="A209" s="37"/>
      <c r="B209" s="39"/>
      <c r="C209" s="210">
        <v>452</v>
      </c>
      <c r="D209" s="297" t="s">
        <v>273</v>
      </c>
      <c r="E209" s="298"/>
      <c r="F209" s="298"/>
      <c r="G209" s="298"/>
      <c r="H209" s="298"/>
      <c r="I209" s="298"/>
      <c r="J209" s="299"/>
      <c r="K209" s="149">
        <f>K210</f>
        <v>0</v>
      </c>
      <c r="L209" s="115">
        <f>L210</f>
        <v>0</v>
      </c>
      <c r="M209" s="115">
        <f>M210</f>
        <v>0</v>
      </c>
      <c r="N209" s="95" t="s">
        <v>370</v>
      </c>
      <c r="O209" s="258"/>
      <c r="P209" s="45"/>
      <c r="Q209" s="45"/>
      <c r="R209" s="45"/>
      <c r="S209" s="45"/>
      <c r="T209" s="45"/>
      <c r="HY209" s="47"/>
    </row>
    <row r="210" spans="1:233" s="46" customFormat="1" ht="15.75" thickBot="1" x14ac:dyDescent="0.25">
      <c r="A210" s="48"/>
      <c r="B210" s="52"/>
      <c r="C210" s="217"/>
      <c r="D210" s="217">
        <v>4521</v>
      </c>
      <c r="E210" s="337" t="s">
        <v>274</v>
      </c>
      <c r="F210" s="338"/>
      <c r="G210" s="338"/>
      <c r="H210" s="338"/>
      <c r="I210" s="338"/>
      <c r="J210" s="339"/>
      <c r="K210" s="165"/>
      <c r="L210" s="166"/>
      <c r="M210" s="166"/>
      <c r="N210" s="121"/>
      <c r="O210" s="258"/>
      <c r="P210" s="45"/>
      <c r="Q210" s="45"/>
      <c r="R210" s="45"/>
      <c r="S210" s="45"/>
      <c r="T210" s="45"/>
      <c r="HY210" s="47"/>
    </row>
    <row r="211" spans="1:233" s="46" customFormat="1" ht="14.25" x14ac:dyDescent="0.2">
      <c r="A211" s="35"/>
      <c r="B211" s="36">
        <v>46</v>
      </c>
      <c r="C211" s="341" t="s">
        <v>275</v>
      </c>
      <c r="D211" s="342"/>
      <c r="E211" s="342"/>
      <c r="F211" s="342"/>
      <c r="G211" s="342"/>
      <c r="H211" s="342"/>
      <c r="I211" s="342"/>
      <c r="J211" s="343"/>
      <c r="K211" s="162">
        <f>K212+K217</f>
        <v>5000</v>
      </c>
      <c r="L211" s="134">
        <f>L212+L217</f>
        <v>1100</v>
      </c>
      <c r="M211" s="134">
        <f>K211+L211</f>
        <v>6100</v>
      </c>
      <c r="N211" s="95">
        <f>M211/K211*100</f>
        <v>122</v>
      </c>
      <c r="O211" s="244"/>
      <c r="P211" s="45"/>
      <c r="Q211" s="45"/>
      <c r="R211" s="45"/>
      <c r="S211" s="45"/>
      <c r="T211" s="45"/>
      <c r="HY211" s="47"/>
    </row>
    <row r="212" spans="1:233" s="46" customFormat="1" ht="14.25" x14ac:dyDescent="0.2">
      <c r="A212" s="37"/>
      <c r="B212" s="39"/>
      <c r="C212" s="210">
        <v>461</v>
      </c>
      <c r="D212" s="297" t="s">
        <v>386</v>
      </c>
      <c r="E212" s="298"/>
      <c r="F212" s="298"/>
      <c r="G212" s="298"/>
      <c r="H212" s="298"/>
      <c r="I212" s="298"/>
      <c r="J212" s="299"/>
      <c r="K212" s="140">
        <v>0</v>
      </c>
      <c r="L212" s="115">
        <f>L213+L214+L215+L216</f>
        <v>1100</v>
      </c>
      <c r="M212" s="115">
        <f>K212+L212</f>
        <v>1100</v>
      </c>
      <c r="N212" s="95" t="s">
        <v>370</v>
      </c>
      <c r="O212" s="244"/>
      <c r="P212" s="45"/>
      <c r="Q212" s="45"/>
      <c r="R212" s="45"/>
      <c r="S212" s="45"/>
      <c r="T212" s="45"/>
      <c r="HY212" s="47"/>
    </row>
    <row r="213" spans="1:233" s="46" customFormat="1" x14ac:dyDescent="0.2">
      <c r="A213" s="37"/>
      <c r="B213" s="39"/>
      <c r="C213" s="211"/>
      <c r="D213" s="211">
        <v>4611</v>
      </c>
      <c r="E213" s="300" t="s">
        <v>276</v>
      </c>
      <c r="F213" s="301"/>
      <c r="G213" s="301"/>
      <c r="H213" s="301"/>
      <c r="I213" s="301"/>
      <c r="J213" s="302"/>
      <c r="K213" s="159"/>
      <c r="L213" s="98"/>
      <c r="M213" s="98"/>
      <c r="N213" s="95"/>
      <c r="O213" s="258"/>
      <c r="P213" s="45"/>
      <c r="Q213" s="45"/>
      <c r="R213" s="45"/>
      <c r="S213" s="45"/>
      <c r="T213" s="45"/>
      <c r="HY213" s="47"/>
    </row>
    <row r="214" spans="1:233" s="46" customFormat="1" x14ac:dyDescent="0.2">
      <c r="A214" s="37"/>
      <c r="B214" s="39"/>
      <c r="C214" s="211"/>
      <c r="D214" s="211">
        <v>4612</v>
      </c>
      <c r="E214" s="300" t="s">
        <v>277</v>
      </c>
      <c r="F214" s="301"/>
      <c r="G214" s="301"/>
      <c r="H214" s="301"/>
      <c r="I214" s="301"/>
      <c r="J214" s="302"/>
      <c r="K214" s="159"/>
      <c r="L214" s="98"/>
      <c r="M214" s="98"/>
      <c r="N214" s="95"/>
      <c r="O214" s="258"/>
      <c r="P214" s="45"/>
      <c r="Q214" s="45"/>
      <c r="R214" s="45"/>
      <c r="S214" s="45"/>
      <c r="T214" s="45"/>
      <c r="HY214" s="47"/>
    </row>
    <row r="215" spans="1:233" s="46" customFormat="1" x14ac:dyDescent="0.2">
      <c r="A215" s="37"/>
      <c r="B215" s="39"/>
      <c r="C215" s="211"/>
      <c r="D215" s="211">
        <v>4613</v>
      </c>
      <c r="E215" s="300" t="s">
        <v>278</v>
      </c>
      <c r="F215" s="301"/>
      <c r="G215" s="301"/>
      <c r="H215" s="301"/>
      <c r="I215" s="301"/>
      <c r="J215" s="302"/>
      <c r="K215" s="159"/>
      <c r="L215" s="98"/>
      <c r="M215" s="98"/>
      <c r="N215" s="95"/>
      <c r="O215" s="258"/>
      <c r="P215" s="45"/>
      <c r="Q215" s="45"/>
      <c r="R215" s="45"/>
      <c r="S215" s="45"/>
      <c r="T215" s="45"/>
      <c r="HY215" s="47"/>
    </row>
    <row r="216" spans="1:233" s="46" customFormat="1" x14ac:dyDescent="0.2">
      <c r="A216" s="37"/>
      <c r="B216" s="39"/>
      <c r="C216" s="211"/>
      <c r="D216" s="211">
        <v>4614</v>
      </c>
      <c r="E216" s="300" t="s">
        <v>279</v>
      </c>
      <c r="F216" s="301"/>
      <c r="G216" s="301"/>
      <c r="H216" s="301"/>
      <c r="I216" s="301"/>
      <c r="J216" s="302"/>
      <c r="K216" s="159">
        <v>0</v>
      </c>
      <c r="L216" s="116">
        <v>1100</v>
      </c>
      <c r="M216" s="116">
        <f>K216+L216</f>
        <v>1100</v>
      </c>
      <c r="N216" s="99" t="s">
        <v>370</v>
      </c>
      <c r="O216" s="267"/>
      <c r="P216" s="45"/>
      <c r="Q216" s="45"/>
      <c r="R216" s="45"/>
      <c r="S216" s="45"/>
      <c r="T216" s="45"/>
      <c r="HY216" s="47"/>
    </row>
    <row r="217" spans="1:233" s="46" customFormat="1" ht="14.25" x14ac:dyDescent="0.2">
      <c r="A217" s="37"/>
      <c r="B217" s="39"/>
      <c r="C217" s="210">
        <v>462</v>
      </c>
      <c r="D217" s="297" t="s">
        <v>280</v>
      </c>
      <c r="E217" s="298"/>
      <c r="F217" s="298"/>
      <c r="G217" s="298"/>
      <c r="H217" s="298"/>
      <c r="I217" s="298"/>
      <c r="J217" s="299"/>
      <c r="K217" s="167">
        <f>K218+K219+K220+K221</f>
        <v>5000</v>
      </c>
      <c r="L217" s="167">
        <f>L218+L219+L220+L221</f>
        <v>0</v>
      </c>
      <c r="M217" s="167">
        <f>K217+L217</f>
        <v>5000</v>
      </c>
      <c r="N217" s="95">
        <f>M217/K217*100</f>
        <v>100</v>
      </c>
      <c r="O217" s="259"/>
      <c r="P217" s="45"/>
      <c r="Q217" s="45"/>
      <c r="R217" s="45"/>
      <c r="S217" s="45"/>
      <c r="T217" s="45"/>
      <c r="HY217" s="47"/>
    </row>
    <row r="218" spans="1:233" s="46" customFormat="1" x14ac:dyDescent="0.2">
      <c r="A218" s="37"/>
      <c r="B218" s="39"/>
      <c r="C218" s="211"/>
      <c r="D218" s="211">
        <v>4621</v>
      </c>
      <c r="E218" s="300" t="s">
        <v>281</v>
      </c>
      <c r="F218" s="301"/>
      <c r="G218" s="301"/>
      <c r="H218" s="301"/>
      <c r="I218" s="301"/>
      <c r="J218" s="302"/>
      <c r="K218" s="142"/>
      <c r="L218" s="116"/>
      <c r="M218" s="116"/>
      <c r="N218" s="95"/>
      <c r="O218" s="258"/>
      <c r="P218" s="45"/>
      <c r="Q218" s="45"/>
      <c r="R218" s="45"/>
      <c r="S218" s="45"/>
      <c r="T218" s="45"/>
      <c r="HY218" s="47"/>
    </row>
    <row r="219" spans="1:233" s="46" customFormat="1" x14ac:dyDescent="0.2">
      <c r="A219" s="37"/>
      <c r="B219" s="39"/>
      <c r="C219" s="211"/>
      <c r="D219" s="211">
        <v>4622</v>
      </c>
      <c r="E219" s="300" t="s">
        <v>282</v>
      </c>
      <c r="F219" s="301"/>
      <c r="G219" s="301"/>
      <c r="H219" s="301"/>
      <c r="I219" s="301"/>
      <c r="J219" s="302"/>
      <c r="K219" s="159">
        <v>4000</v>
      </c>
      <c r="L219" s="116">
        <v>0</v>
      </c>
      <c r="M219" s="116">
        <f>K219+L219</f>
        <v>4000</v>
      </c>
      <c r="N219" s="99">
        <f>M219/K219*100</f>
        <v>100</v>
      </c>
      <c r="O219" s="258"/>
      <c r="P219" s="45"/>
      <c r="Q219" s="45"/>
      <c r="R219" s="45"/>
      <c r="S219" s="45"/>
      <c r="T219" s="45"/>
      <c r="HY219" s="47"/>
    </row>
    <row r="220" spans="1:233" s="46" customFormat="1" x14ac:dyDescent="0.2">
      <c r="A220" s="37"/>
      <c r="B220" s="39"/>
      <c r="C220" s="211"/>
      <c r="D220" s="211">
        <v>4623</v>
      </c>
      <c r="E220" s="300" t="s">
        <v>283</v>
      </c>
      <c r="F220" s="301"/>
      <c r="G220" s="301"/>
      <c r="H220" s="301"/>
      <c r="I220" s="301"/>
      <c r="J220" s="302"/>
      <c r="K220" s="142"/>
      <c r="L220" s="116"/>
      <c r="M220" s="116"/>
      <c r="N220" s="95"/>
      <c r="O220" s="258"/>
      <c r="P220" s="45"/>
      <c r="Q220" s="45"/>
      <c r="R220" s="45"/>
      <c r="S220" s="45"/>
      <c r="T220" s="45"/>
      <c r="HY220" s="47"/>
    </row>
    <row r="221" spans="1:233" s="46" customFormat="1" ht="15.75" thickBot="1" x14ac:dyDescent="0.25">
      <c r="A221" s="48"/>
      <c r="B221" s="52"/>
      <c r="C221" s="217"/>
      <c r="D221" s="217">
        <v>4624</v>
      </c>
      <c r="E221" s="337" t="s">
        <v>280</v>
      </c>
      <c r="F221" s="338"/>
      <c r="G221" s="338"/>
      <c r="H221" s="338"/>
      <c r="I221" s="338"/>
      <c r="J221" s="339"/>
      <c r="K221" s="165">
        <v>1000</v>
      </c>
      <c r="L221" s="168">
        <v>0</v>
      </c>
      <c r="M221" s="168">
        <f>K221+L221</f>
        <v>1000</v>
      </c>
      <c r="N221" s="130">
        <f>M221/K221*100</f>
        <v>100</v>
      </c>
      <c r="O221" s="273"/>
      <c r="P221" s="45"/>
      <c r="Q221" s="45"/>
      <c r="R221" s="45"/>
      <c r="S221" s="45"/>
      <c r="T221" s="45"/>
      <c r="HY221" s="47"/>
    </row>
    <row r="222" spans="1:233" s="46" customFormat="1" ht="15.75" thickBot="1" x14ac:dyDescent="0.3">
      <c r="A222" s="313" t="s">
        <v>284</v>
      </c>
      <c r="B222" s="314"/>
      <c r="C222" s="314"/>
      <c r="D222" s="314"/>
      <c r="E222" s="314"/>
      <c r="F222" s="314"/>
      <c r="G222" s="314"/>
      <c r="H222" s="314"/>
      <c r="I222" s="314"/>
      <c r="J222" s="340"/>
      <c r="K222" s="285">
        <f>SUM(K99+K115+K193+K194+K205+K211)</f>
        <v>966500</v>
      </c>
      <c r="L222" s="286">
        <f>SUM(L99+L115+L193+L194+L205+L211)</f>
        <v>459850</v>
      </c>
      <c r="M222" s="286">
        <f>SUM(M99+M115+M193+M194+M205+M211)</f>
        <v>1426350</v>
      </c>
      <c r="N222" s="281">
        <f>M222/K222*100</f>
        <v>147.57889291257115</v>
      </c>
      <c r="O222" s="260"/>
      <c r="P222" s="45"/>
      <c r="Q222" s="45"/>
      <c r="R222" s="45"/>
      <c r="S222" s="45"/>
      <c r="T222" s="45"/>
      <c r="HY222" s="47"/>
    </row>
    <row r="223" spans="1:233" s="46" customFormat="1" ht="14.45" customHeight="1" x14ac:dyDescent="0.2">
      <c r="A223" s="35"/>
      <c r="B223" s="36" t="s">
        <v>285</v>
      </c>
      <c r="C223" s="334" t="s">
        <v>286</v>
      </c>
      <c r="D223" s="335"/>
      <c r="E223" s="335"/>
      <c r="F223" s="335"/>
      <c r="G223" s="335"/>
      <c r="H223" s="335"/>
      <c r="I223" s="335"/>
      <c r="J223" s="336"/>
      <c r="K223" s="169">
        <f>SUM(K224+K232+K247+K250+K258)</f>
        <v>1630600</v>
      </c>
      <c r="L223" s="170">
        <f>L224+L232+L247+L250+L258</f>
        <v>-150900</v>
      </c>
      <c r="M223" s="170">
        <f>K223+L223</f>
        <v>1479700</v>
      </c>
      <c r="N223" s="93">
        <f>M223/K223*100</f>
        <v>90.745737765239781</v>
      </c>
      <c r="O223" s="244"/>
      <c r="P223" s="45"/>
      <c r="Q223" s="45"/>
      <c r="R223" s="45"/>
      <c r="S223" s="45"/>
      <c r="T223" s="45"/>
      <c r="HY223" s="47"/>
    </row>
    <row r="224" spans="1:233" s="46" customFormat="1" ht="14.25" x14ac:dyDescent="0.2">
      <c r="A224" s="53"/>
      <c r="B224" s="54"/>
      <c r="C224" s="218" t="s">
        <v>287</v>
      </c>
      <c r="D224" s="297" t="s">
        <v>288</v>
      </c>
      <c r="E224" s="298"/>
      <c r="F224" s="298"/>
      <c r="G224" s="298"/>
      <c r="H224" s="298"/>
      <c r="I224" s="298"/>
      <c r="J224" s="299"/>
      <c r="K224" s="162">
        <f>SUM(K225:K227)</f>
        <v>1400000</v>
      </c>
      <c r="L224" s="162">
        <f>L225+L226+L227</f>
        <v>-100000</v>
      </c>
      <c r="M224" s="162">
        <f>K224+L224</f>
        <v>1300000</v>
      </c>
      <c r="N224" s="95">
        <f>M224/K224*100</f>
        <v>92.857142857142861</v>
      </c>
      <c r="O224" s="244"/>
      <c r="P224" s="45"/>
      <c r="Q224" s="45"/>
      <c r="R224" s="45"/>
      <c r="S224" s="45"/>
      <c r="T224" s="45"/>
      <c r="HY224" s="47"/>
    </row>
    <row r="225" spans="1:233" s="46" customFormat="1" x14ac:dyDescent="0.2">
      <c r="A225" s="37"/>
      <c r="B225" s="39"/>
      <c r="C225" s="211"/>
      <c r="D225" s="211" t="s">
        <v>289</v>
      </c>
      <c r="E225" s="300" t="s">
        <v>290</v>
      </c>
      <c r="F225" s="301"/>
      <c r="G225" s="301"/>
      <c r="H225" s="301"/>
      <c r="I225" s="301"/>
      <c r="J225" s="302"/>
      <c r="K225" s="151"/>
      <c r="L225" s="98"/>
      <c r="M225" s="98"/>
      <c r="N225" s="95"/>
      <c r="O225" s="244"/>
      <c r="P225" s="45"/>
      <c r="Q225" s="45"/>
      <c r="R225" s="45"/>
      <c r="S225" s="45"/>
      <c r="T225" s="45"/>
      <c r="HY225" s="47"/>
    </row>
    <row r="226" spans="1:233" s="46" customFormat="1" x14ac:dyDescent="0.2">
      <c r="A226" s="37"/>
      <c r="B226" s="39"/>
      <c r="C226" s="211"/>
      <c r="D226" s="211" t="s">
        <v>291</v>
      </c>
      <c r="E226" s="300" t="s">
        <v>292</v>
      </c>
      <c r="F226" s="301"/>
      <c r="G226" s="301"/>
      <c r="H226" s="301"/>
      <c r="I226" s="301"/>
      <c r="J226" s="302"/>
      <c r="K226" s="171"/>
      <c r="L226" s="116"/>
      <c r="M226" s="116"/>
      <c r="N226" s="99"/>
      <c r="O226" s="259"/>
      <c r="P226" s="45"/>
      <c r="Q226" s="45"/>
      <c r="R226" s="45"/>
      <c r="S226" s="45"/>
      <c r="T226" s="45"/>
      <c r="HY226" s="47"/>
    </row>
    <row r="227" spans="1:233" s="46" customFormat="1" x14ac:dyDescent="0.2">
      <c r="A227" s="37"/>
      <c r="B227" s="39"/>
      <c r="C227" s="211"/>
      <c r="D227" s="211" t="s">
        <v>293</v>
      </c>
      <c r="E227" s="300" t="s">
        <v>294</v>
      </c>
      <c r="F227" s="301"/>
      <c r="G227" s="301"/>
      <c r="H227" s="301"/>
      <c r="I227" s="301"/>
      <c r="J227" s="302"/>
      <c r="K227" s="148">
        <f>SUM(K228:K231)</f>
        <v>1400000</v>
      </c>
      <c r="L227" s="100">
        <f>L228+L229+L230+L231</f>
        <v>-100000</v>
      </c>
      <c r="M227" s="100">
        <f>SUM(K227:L227)</f>
        <v>1300000</v>
      </c>
      <c r="N227" s="99">
        <f>M227/K227*100</f>
        <v>92.857142857142861</v>
      </c>
      <c r="O227" s="259"/>
      <c r="P227" s="45"/>
      <c r="Q227" s="45"/>
      <c r="R227" s="45"/>
      <c r="S227" s="45"/>
      <c r="T227" s="45"/>
      <c r="HY227" s="47"/>
    </row>
    <row r="228" spans="1:233" s="46" customFormat="1" x14ac:dyDescent="0.2">
      <c r="A228" s="37"/>
      <c r="B228" s="38"/>
      <c r="C228" s="211"/>
      <c r="D228" s="211"/>
      <c r="E228" s="211" t="s">
        <v>295</v>
      </c>
      <c r="F228" s="300" t="s">
        <v>296</v>
      </c>
      <c r="G228" s="301"/>
      <c r="H228" s="301"/>
      <c r="I228" s="301"/>
      <c r="J228" s="302"/>
      <c r="K228" s="142">
        <v>1400000</v>
      </c>
      <c r="L228" s="100">
        <v>-100000</v>
      </c>
      <c r="M228" s="100">
        <f>K228+L228</f>
        <v>1300000</v>
      </c>
      <c r="N228" s="99">
        <f>M228/K228*100</f>
        <v>92.857142857142861</v>
      </c>
      <c r="O228" s="246"/>
      <c r="P228" s="45"/>
      <c r="Q228" s="45"/>
      <c r="R228" s="45"/>
      <c r="S228" s="45"/>
      <c r="T228" s="45"/>
      <c r="HY228" s="47"/>
    </row>
    <row r="229" spans="1:233" s="46" customFormat="1" x14ac:dyDescent="0.2">
      <c r="A229" s="37"/>
      <c r="B229" s="38"/>
      <c r="C229" s="211"/>
      <c r="D229" s="211"/>
      <c r="E229" s="211" t="s">
        <v>297</v>
      </c>
      <c r="F229" s="300" t="s">
        <v>298</v>
      </c>
      <c r="G229" s="301"/>
      <c r="H229" s="301"/>
      <c r="I229" s="301"/>
      <c r="J229" s="302"/>
      <c r="K229" s="143"/>
      <c r="L229" s="102"/>
      <c r="M229" s="102"/>
      <c r="N229" s="99"/>
      <c r="O229" s="259"/>
      <c r="P229" s="45"/>
      <c r="Q229" s="45"/>
      <c r="R229" s="45"/>
      <c r="S229" s="45"/>
      <c r="T229" s="45"/>
      <c r="HY229" s="47"/>
    </row>
    <row r="230" spans="1:233" s="46" customFormat="1" x14ac:dyDescent="0.2">
      <c r="A230" s="37"/>
      <c r="B230" s="38"/>
      <c r="C230" s="211"/>
      <c r="D230" s="211"/>
      <c r="E230" s="211" t="s">
        <v>299</v>
      </c>
      <c r="F230" s="300" t="s">
        <v>300</v>
      </c>
      <c r="G230" s="301"/>
      <c r="H230" s="301"/>
      <c r="I230" s="301"/>
      <c r="J230" s="302"/>
      <c r="K230" s="148"/>
      <c r="L230" s="100"/>
      <c r="M230" s="100"/>
      <c r="N230" s="99"/>
      <c r="O230" s="259"/>
      <c r="P230" s="45"/>
      <c r="Q230" s="45"/>
      <c r="R230" s="45"/>
      <c r="S230" s="45"/>
      <c r="T230" s="45"/>
      <c r="HY230" s="47"/>
    </row>
    <row r="231" spans="1:233" s="46" customFormat="1" x14ac:dyDescent="0.2">
      <c r="A231" s="37"/>
      <c r="B231" s="38"/>
      <c r="C231" s="211"/>
      <c r="D231" s="211"/>
      <c r="E231" s="211" t="s">
        <v>301</v>
      </c>
      <c r="F231" s="300" t="s">
        <v>302</v>
      </c>
      <c r="G231" s="301"/>
      <c r="H231" s="301"/>
      <c r="I231" s="301"/>
      <c r="J231" s="302"/>
      <c r="K231" s="172"/>
      <c r="L231" s="173"/>
      <c r="M231" s="173"/>
      <c r="N231" s="99"/>
      <c r="O231" s="259"/>
      <c r="P231" s="45"/>
      <c r="Q231" s="45"/>
      <c r="R231" s="45"/>
      <c r="S231" s="45"/>
      <c r="T231" s="45"/>
      <c r="HY231" s="47"/>
    </row>
    <row r="232" spans="1:233" s="46" customFormat="1" x14ac:dyDescent="0.2">
      <c r="A232" s="37"/>
      <c r="B232" s="38"/>
      <c r="C232" s="210" t="s">
        <v>303</v>
      </c>
      <c r="D232" s="297" t="s">
        <v>304</v>
      </c>
      <c r="E232" s="298"/>
      <c r="F232" s="298"/>
      <c r="G232" s="298"/>
      <c r="H232" s="298"/>
      <c r="I232" s="298"/>
      <c r="J232" s="299"/>
      <c r="K232" s="140">
        <f>SUM(K233+K237+K242+K244+K245+K246)</f>
        <v>9600</v>
      </c>
      <c r="L232" s="108">
        <f>L233+L237+L242+L244+L245+L246</f>
        <v>144100</v>
      </c>
      <c r="M232" s="108">
        <f>K232+L232</f>
        <v>153700</v>
      </c>
      <c r="N232" s="99">
        <f>M232/K232*100</f>
        <v>1601.0416666666667</v>
      </c>
      <c r="O232" s="259"/>
      <c r="P232" s="45"/>
      <c r="Q232" s="45"/>
      <c r="R232" s="45"/>
      <c r="S232" s="45"/>
      <c r="T232" s="45"/>
      <c r="HY232" s="47"/>
    </row>
    <row r="233" spans="1:233" s="46" customFormat="1" x14ac:dyDescent="0.2">
      <c r="A233" s="37"/>
      <c r="B233" s="38"/>
      <c r="C233" s="211"/>
      <c r="D233" s="211" t="s">
        <v>305</v>
      </c>
      <c r="E233" s="300" t="s">
        <v>306</v>
      </c>
      <c r="F233" s="301"/>
      <c r="G233" s="301"/>
      <c r="H233" s="301"/>
      <c r="I233" s="301"/>
      <c r="J233" s="302"/>
      <c r="K233" s="148">
        <f>K234+K235+K236</f>
        <v>6000</v>
      </c>
      <c r="L233" s="100">
        <f>L234+L235+L236</f>
        <v>-5000</v>
      </c>
      <c r="M233" s="100">
        <f>SUM(K233:L233)</f>
        <v>1000</v>
      </c>
      <c r="N233" s="99">
        <f>M233/K233*100</f>
        <v>16.666666666666664</v>
      </c>
      <c r="O233" s="259"/>
      <c r="P233" s="45"/>
      <c r="Q233" s="45"/>
      <c r="R233" s="45"/>
      <c r="S233" s="45"/>
      <c r="T233" s="45"/>
      <c r="HY233" s="47"/>
    </row>
    <row r="234" spans="1:233" s="46" customFormat="1" x14ac:dyDescent="0.2">
      <c r="A234" s="37"/>
      <c r="B234" s="38"/>
      <c r="C234" s="211"/>
      <c r="D234" s="211"/>
      <c r="E234" s="211" t="s">
        <v>307</v>
      </c>
      <c r="F234" s="300" t="s">
        <v>308</v>
      </c>
      <c r="G234" s="301"/>
      <c r="H234" s="301"/>
      <c r="I234" s="301"/>
      <c r="J234" s="302"/>
      <c r="K234" s="159">
        <v>3500</v>
      </c>
      <c r="L234" s="116">
        <v>-2500</v>
      </c>
      <c r="M234" s="116">
        <f>K234+L234</f>
        <v>1000</v>
      </c>
      <c r="N234" s="99">
        <f>M234/K234*100</f>
        <v>28.571428571428569</v>
      </c>
      <c r="O234" s="259"/>
      <c r="P234" s="45"/>
      <c r="Q234" s="45"/>
      <c r="R234" s="45"/>
      <c r="S234" s="45"/>
      <c r="T234" s="45"/>
      <c r="HY234" s="47"/>
    </row>
    <row r="235" spans="1:233" s="46" customFormat="1" x14ac:dyDescent="0.2">
      <c r="A235" s="37"/>
      <c r="B235" s="38"/>
      <c r="C235" s="211"/>
      <c r="D235" s="211"/>
      <c r="E235" s="211" t="s">
        <v>309</v>
      </c>
      <c r="F235" s="300" t="s">
        <v>310</v>
      </c>
      <c r="G235" s="301"/>
      <c r="H235" s="301"/>
      <c r="I235" s="301"/>
      <c r="J235" s="302"/>
      <c r="K235" s="159">
        <v>2500</v>
      </c>
      <c r="L235" s="116">
        <v>-2500</v>
      </c>
      <c r="M235" s="116">
        <f>K235+L235</f>
        <v>0</v>
      </c>
      <c r="N235" s="99">
        <f>M235/K235*100</f>
        <v>0</v>
      </c>
      <c r="O235" s="259"/>
      <c r="P235" s="45"/>
      <c r="Q235" s="45"/>
      <c r="R235" s="45"/>
      <c r="S235" s="45"/>
      <c r="T235" s="45"/>
      <c r="HY235" s="47"/>
    </row>
    <row r="236" spans="1:233" s="46" customFormat="1" x14ac:dyDescent="0.2">
      <c r="A236" s="37"/>
      <c r="B236" s="38"/>
      <c r="C236" s="211"/>
      <c r="D236" s="211"/>
      <c r="E236" s="211" t="s">
        <v>311</v>
      </c>
      <c r="F236" s="300" t="s">
        <v>312</v>
      </c>
      <c r="G236" s="301"/>
      <c r="H236" s="301"/>
      <c r="I236" s="301"/>
      <c r="J236" s="302"/>
      <c r="K236" s="148"/>
      <c r="L236" s="100"/>
      <c r="M236" s="100"/>
      <c r="N236" s="99"/>
      <c r="O236" s="259"/>
      <c r="P236" s="45"/>
      <c r="Q236" s="45"/>
      <c r="R236" s="45"/>
      <c r="S236" s="45"/>
      <c r="T236" s="45"/>
      <c r="HY236" s="47"/>
    </row>
    <row r="237" spans="1:233" s="46" customFormat="1" x14ac:dyDescent="0.2">
      <c r="A237" s="37"/>
      <c r="B237" s="38"/>
      <c r="C237" s="211"/>
      <c r="D237" s="211" t="s">
        <v>313</v>
      </c>
      <c r="E237" s="300" t="s">
        <v>314</v>
      </c>
      <c r="F237" s="301"/>
      <c r="G237" s="301"/>
      <c r="H237" s="301"/>
      <c r="I237" s="301"/>
      <c r="J237" s="302"/>
      <c r="K237" s="148">
        <f>SUM(K238:K241)</f>
        <v>2600</v>
      </c>
      <c r="L237" s="100">
        <f>L238+L239+L240+L241</f>
        <v>100</v>
      </c>
      <c r="M237" s="100">
        <f>K237+L237</f>
        <v>2700</v>
      </c>
      <c r="N237" s="99">
        <f>M237/K237*100</f>
        <v>103.84615384615385</v>
      </c>
      <c r="O237" s="259"/>
      <c r="P237" s="45"/>
      <c r="Q237" s="45"/>
      <c r="R237" s="45"/>
      <c r="S237" s="45"/>
      <c r="T237" s="45"/>
      <c r="HY237" s="47"/>
    </row>
    <row r="238" spans="1:233" s="46" customFormat="1" x14ac:dyDescent="0.2">
      <c r="A238" s="37"/>
      <c r="B238" s="38"/>
      <c r="C238" s="211"/>
      <c r="D238" s="211"/>
      <c r="E238" s="211" t="s">
        <v>315</v>
      </c>
      <c r="F238" s="300" t="s">
        <v>316</v>
      </c>
      <c r="G238" s="301"/>
      <c r="H238" s="301"/>
      <c r="I238" s="301"/>
      <c r="J238" s="302"/>
      <c r="K238" s="148">
        <v>0</v>
      </c>
      <c r="L238" s="100">
        <v>500</v>
      </c>
      <c r="M238" s="100">
        <f>K238+L238</f>
        <v>500</v>
      </c>
      <c r="N238" s="95" t="s">
        <v>370</v>
      </c>
      <c r="O238" s="269"/>
      <c r="P238" s="45"/>
      <c r="Q238" s="45"/>
      <c r="R238" s="45"/>
      <c r="S238" s="45"/>
      <c r="T238" s="45"/>
      <c r="HY238" s="47"/>
    </row>
    <row r="239" spans="1:233" s="46" customFormat="1" x14ac:dyDescent="0.2">
      <c r="A239" s="37"/>
      <c r="B239" s="38"/>
      <c r="C239" s="211"/>
      <c r="D239" s="211"/>
      <c r="E239" s="211" t="s">
        <v>317</v>
      </c>
      <c r="F239" s="300" t="s">
        <v>318</v>
      </c>
      <c r="G239" s="301"/>
      <c r="H239" s="301"/>
      <c r="I239" s="301"/>
      <c r="J239" s="302"/>
      <c r="K239" s="142"/>
      <c r="L239" s="142"/>
      <c r="M239" s="142"/>
      <c r="N239" s="99"/>
      <c r="O239" s="259"/>
      <c r="P239" s="45"/>
      <c r="Q239" s="45"/>
      <c r="R239" s="45"/>
      <c r="S239" s="45"/>
      <c r="T239" s="45"/>
      <c r="HY239" s="47"/>
    </row>
    <row r="240" spans="1:233" s="46" customFormat="1" x14ac:dyDescent="0.2">
      <c r="A240" s="37"/>
      <c r="B240" s="38"/>
      <c r="C240" s="211"/>
      <c r="D240" s="211"/>
      <c r="E240" s="211" t="s">
        <v>319</v>
      </c>
      <c r="F240" s="300" t="s">
        <v>320</v>
      </c>
      <c r="G240" s="301"/>
      <c r="H240" s="301"/>
      <c r="I240" s="301"/>
      <c r="J240" s="302"/>
      <c r="K240" s="148"/>
      <c r="L240" s="116"/>
      <c r="M240" s="116"/>
      <c r="N240" s="95"/>
      <c r="O240" s="258"/>
      <c r="P240" s="45"/>
      <c r="Q240" s="45"/>
      <c r="R240" s="45"/>
      <c r="S240" s="45"/>
      <c r="T240" s="45"/>
      <c r="HY240" s="47"/>
    </row>
    <row r="241" spans="1:233" s="46" customFormat="1" x14ac:dyDescent="0.2">
      <c r="A241" s="37"/>
      <c r="B241" s="38"/>
      <c r="C241" s="211"/>
      <c r="D241" s="211"/>
      <c r="E241" s="211" t="s">
        <v>321</v>
      </c>
      <c r="F241" s="300" t="s">
        <v>322</v>
      </c>
      <c r="G241" s="301"/>
      <c r="H241" s="301"/>
      <c r="I241" s="301"/>
      <c r="J241" s="302"/>
      <c r="K241" s="148">
        <v>2600</v>
      </c>
      <c r="L241" s="142">
        <v>-400</v>
      </c>
      <c r="M241" s="142">
        <f>K241+L241</f>
        <v>2200</v>
      </c>
      <c r="N241" s="99">
        <f>M241/K241*100</f>
        <v>84.615384615384613</v>
      </c>
      <c r="O241" s="259"/>
      <c r="P241" s="45"/>
      <c r="Q241" s="45"/>
      <c r="R241" s="45"/>
      <c r="S241" s="45"/>
      <c r="T241" s="45"/>
      <c r="HY241" s="47"/>
    </row>
    <row r="242" spans="1:233" s="46" customFormat="1" x14ac:dyDescent="0.2">
      <c r="A242" s="37"/>
      <c r="B242" s="38"/>
      <c r="C242" s="211"/>
      <c r="D242" s="211" t="s">
        <v>323</v>
      </c>
      <c r="E242" s="300" t="s">
        <v>324</v>
      </c>
      <c r="F242" s="301"/>
      <c r="G242" s="301"/>
      <c r="H242" s="301"/>
      <c r="I242" s="301"/>
      <c r="J242" s="302"/>
      <c r="K242" s="148"/>
      <c r="L242" s="100"/>
      <c r="M242" s="100"/>
      <c r="N242" s="99"/>
      <c r="O242" s="259"/>
      <c r="P242" s="45"/>
      <c r="Q242" s="45"/>
      <c r="R242" s="45"/>
      <c r="S242" s="45"/>
      <c r="T242" s="45"/>
      <c r="HY242" s="47"/>
    </row>
    <row r="243" spans="1:233" s="46" customFormat="1" x14ac:dyDescent="0.2">
      <c r="A243" s="37"/>
      <c r="B243" s="38"/>
      <c r="C243" s="211"/>
      <c r="D243" s="211"/>
      <c r="E243" s="211" t="s">
        <v>325</v>
      </c>
      <c r="F243" s="300" t="s">
        <v>326</v>
      </c>
      <c r="G243" s="301"/>
      <c r="H243" s="301"/>
      <c r="I243" s="301"/>
      <c r="J243" s="302"/>
      <c r="K243" s="148"/>
      <c r="L243" s="100"/>
      <c r="M243" s="100"/>
      <c r="N243" s="99"/>
      <c r="O243" s="259"/>
      <c r="P243" s="45"/>
      <c r="Q243" s="45"/>
      <c r="R243" s="45"/>
      <c r="S243" s="45"/>
      <c r="T243" s="45"/>
      <c r="HY243" s="47"/>
    </row>
    <row r="244" spans="1:233" s="46" customFormat="1" x14ac:dyDescent="0.2">
      <c r="A244" s="37"/>
      <c r="B244" s="38"/>
      <c r="C244" s="211"/>
      <c r="D244" s="211" t="s">
        <v>327</v>
      </c>
      <c r="E244" s="303" t="s">
        <v>328</v>
      </c>
      <c r="F244" s="304"/>
      <c r="G244" s="304"/>
      <c r="H244" s="304"/>
      <c r="I244" s="304"/>
      <c r="J244" s="305"/>
      <c r="K244" s="148"/>
      <c r="L244" s="100"/>
      <c r="M244" s="100"/>
      <c r="N244" s="99"/>
      <c r="O244" s="259"/>
      <c r="P244" s="45"/>
      <c r="Q244" s="45"/>
      <c r="R244" s="45"/>
      <c r="S244" s="45"/>
      <c r="T244" s="45"/>
      <c r="HY244" s="47"/>
    </row>
    <row r="245" spans="1:233" s="46" customFormat="1" x14ac:dyDescent="0.2">
      <c r="A245" s="37"/>
      <c r="B245" s="38"/>
      <c r="C245" s="211"/>
      <c r="D245" s="211" t="s">
        <v>329</v>
      </c>
      <c r="E245" s="303" t="s">
        <v>330</v>
      </c>
      <c r="F245" s="304"/>
      <c r="G245" s="304"/>
      <c r="H245" s="304"/>
      <c r="I245" s="304"/>
      <c r="J245" s="305"/>
      <c r="K245" s="142"/>
      <c r="L245" s="100"/>
      <c r="M245" s="100"/>
      <c r="N245" s="99"/>
      <c r="O245" s="259"/>
      <c r="P245" s="45"/>
      <c r="Q245" s="45"/>
      <c r="R245" s="45"/>
      <c r="S245" s="45"/>
      <c r="T245" s="45"/>
      <c r="HY245" s="47"/>
    </row>
    <row r="246" spans="1:233" s="46" customFormat="1" x14ac:dyDescent="0.2">
      <c r="A246" s="37"/>
      <c r="B246" s="38"/>
      <c r="C246" s="211"/>
      <c r="D246" s="211" t="s">
        <v>331</v>
      </c>
      <c r="E246" s="303" t="s">
        <v>332</v>
      </c>
      <c r="F246" s="304"/>
      <c r="G246" s="304"/>
      <c r="H246" s="304"/>
      <c r="I246" s="304"/>
      <c r="J246" s="305"/>
      <c r="K246" s="142">
        <v>1000</v>
      </c>
      <c r="L246" s="100">
        <v>149000</v>
      </c>
      <c r="M246" s="100">
        <f>K246+L246</f>
        <v>150000</v>
      </c>
      <c r="N246" s="99">
        <f>M246/K246*100</f>
        <v>15000</v>
      </c>
      <c r="O246" s="268"/>
      <c r="P246" s="242"/>
      <c r="Q246" s="242"/>
      <c r="R246" s="242"/>
      <c r="S246" s="242"/>
      <c r="T246" s="45"/>
      <c r="HY246" s="47"/>
    </row>
    <row r="247" spans="1:233" s="46" customFormat="1" ht="14.25" x14ac:dyDescent="0.2">
      <c r="A247" s="37"/>
      <c r="B247" s="38"/>
      <c r="C247" s="210" t="s">
        <v>333</v>
      </c>
      <c r="D247" s="297" t="s">
        <v>334</v>
      </c>
      <c r="E247" s="298"/>
      <c r="F247" s="298"/>
      <c r="G247" s="298"/>
      <c r="H247" s="298"/>
      <c r="I247" s="298"/>
      <c r="J247" s="299"/>
      <c r="K247" s="140"/>
      <c r="L247" s="108"/>
      <c r="M247" s="108"/>
      <c r="N247" s="95"/>
      <c r="O247" s="258"/>
      <c r="P247" s="45"/>
      <c r="Q247" s="45"/>
      <c r="R247" s="45"/>
      <c r="S247" s="45"/>
      <c r="T247" s="45"/>
      <c r="HY247" s="47"/>
    </row>
    <row r="248" spans="1:233" s="46" customFormat="1" x14ac:dyDescent="0.2">
      <c r="A248" s="37"/>
      <c r="B248" s="38"/>
      <c r="C248" s="211"/>
      <c r="D248" s="211" t="s">
        <v>335</v>
      </c>
      <c r="E248" s="300" t="s">
        <v>336</v>
      </c>
      <c r="F248" s="301"/>
      <c r="G248" s="301"/>
      <c r="H248" s="301"/>
      <c r="I248" s="301"/>
      <c r="J248" s="302"/>
      <c r="K248" s="148"/>
      <c r="L248" s="100"/>
      <c r="M248" s="100"/>
      <c r="N248" s="95"/>
      <c r="O248" s="258"/>
      <c r="P248" s="45"/>
      <c r="Q248" s="45"/>
      <c r="R248" s="45"/>
      <c r="S248" s="45"/>
      <c r="T248" s="45"/>
      <c r="HY248" s="47"/>
    </row>
    <row r="249" spans="1:233" s="46" customFormat="1" x14ac:dyDescent="0.2">
      <c r="A249" s="37"/>
      <c r="B249" s="38"/>
      <c r="C249" s="211"/>
      <c r="D249" s="211" t="s">
        <v>337</v>
      </c>
      <c r="E249" s="300" t="s">
        <v>338</v>
      </c>
      <c r="F249" s="301"/>
      <c r="G249" s="301"/>
      <c r="H249" s="301"/>
      <c r="I249" s="301"/>
      <c r="J249" s="302"/>
      <c r="K249" s="143"/>
      <c r="L249" s="102"/>
      <c r="M249" s="102"/>
      <c r="N249" s="95"/>
      <c r="O249" s="258"/>
      <c r="P249" s="45"/>
      <c r="Q249" s="45"/>
      <c r="R249" s="45"/>
      <c r="S249" s="45"/>
      <c r="T249" s="45"/>
      <c r="HY249" s="47"/>
    </row>
    <row r="250" spans="1:233" s="46" customFormat="1" ht="14.25" x14ac:dyDescent="0.2">
      <c r="A250" s="37"/>
      <c r="B250" s="38"/>
      <c r="C250" s="210" t="s">
        <v>339</v>
      </c>
      <c r="D250" s="297" t="s">
        <v>340</v>
      </c>
      <c r="E250" s="298"/>
      <c r="F250" s="298"/>
      <c r="G250" s="298"/>
      <c r="H250" s="298"/>
      <c r="I250" s="298"/>
      <c r="J250" s="299"/>
      <c r="K250" s="140">
        <f>SUM(K251+K252+K253+K256)</f>
        <v>221000</v>
      </c>
      <c r="L250" s="108">
        <f>L251+L252+L253+L256</f>
        <v>-195000</v>
      </c>
      <c r="M250" s="108">
        <f>K250+L250</f>
        <v>26000</v>
      </c>
      <c r="N250" s="95">
        <f>M250/K250*100</f>
        <v>11.76470588235294</v>
      </c>
      <c r="O250" s="244"/>
      <c r="P250" s="45"/>
      <c r="Q250" s="45"/>
      <c r="R250" s="45"/>
      <c r="S250" s="45"/>
      <c r="T250" s="45"/>
      <c r="HY250" s="47"/>
    </row>
    <row r="251" spans="1:233" s="46" customFormat="1" x14ac:dyDescent="0.2">
      <c r="A251" s="37"/>
      <c r="B251" s="38"/>
      <c r="C251" s="211"/>
      <c r="D251" s="211" t="s">
        <v>341</v>
      </c>
      <c r="E251" s="300" t="s">
        <v>342</v>
      </c>
      <c r="F251" s="301"/>
      <c r="G251" s="301"/>
      <c r="H251" s="301"/>
      <c r="I251" s="301"/>
      <c r="J251" s="302"/>
      <c r="K251" s="142">
        <v>1000</v>
      </c>
      <c r="L251" s="100">
        <v>0</v>
      </c>
      <c r="M251" s="100">
        <f>SUM(K251:L251)</f>
        <v>1000</v>
      </c>
      <c r="N251" s="99">
        <f t="shared" ref="N251:N253" si="31">M251/K251*100</f>
        <v>100</v>
      </c>
      <c r="O251" s="259"/>
      <c r="P251" s="45"/>
      <c r="Q251" s="45"/>
      <c r="R251" s="45"/>
      <c r="S251" s="45"/>
      <c r="T251" s="45"/>
      <c r="HY251" s="47"/>
    </row>
    <row r="252" spans="1:233" s="46" customFormat="1" x14ac:dyDescent="0.2">
      <c r="A252" s="37"/>
      <c r="B252" s="38"/>
      <c r="C252" s="211"/>
      <c r="D252" s="211" t="s">
        <v>343</v>
      </c>
      <c r="E252" s="300" t="s">
        <v>344</v>
      </c>
      <c r="F252" s="301"/>
      <c r="G252" s="301"/>
      <c r="H252" s="301"/>
      <c r="I252" s="301"/>
      <c r="J252" s="302"/>
      <c r="K252" s="142">
        <v>170000</v>
      </c>
      <c r="L252" s="100">
        <v>-150000</v>
      </c>
      <c r="M252" s="100">
        <f>SUM(K252:L252)</f>
        <v>20000</v>
      </c>
      <c r="N252" s="99">
        <f t="shared" si="31"/>
        <v>11.76470588235294</v>
      </c>
      <c r="O252" s="267"/>
      <c r="P252" s="45"/>
      <c r="Q252" s="45"/>
      <c r="R252" s="45"/>
      <c r="S252" s="45"/>
      <c r="T252" s="45"/>
      <c r="HY252" s="47"/>
    </row>
    <row r="253" spans="1:233" s="46" customFormat="1" x14ac:dyDescent="0.2">
      <c r="A253" s="37"/>
      <c r="B253" s="38"/>
      <c r="C253" s="211"/>
      <c r="D253" s="211" t="s">
        <v>345</v>
      </c>
      <c r="E253" s="300" t="s">
        <v>346</v>
      </c>
      <c r="F253" s="301"/>
      <c r="G253" s="301"/>
      <c r="H253" s="301"/>
      <c r="I253" s="301"/>
      <c r="J253" s="302"/>
      <c r="K253" s="142">
        <f>K254+K255</f>
        <v>50000</v>
      </c>
      <c r="L253" s="100">
        <f>L254+L255</f>
        <v>-45000</v>
      </c>
      <c r="M253" s="100">
        <f>K253+L253</f>
        <v>5000</v>
      </c>
      <c r="N253" s="99">
        <f t="shared" si="31"/>
        <v>10</v>
      </c>
      <c r="O253" s="267"/>
      <c r="P253" s="45"/>
      <c r="Q253" s="45"/>
      <c r="R253" s="45"/>
      <c r="S253" s="45"/>
      <c r="T253" s="45"/>
      <c r="HY253" s="47"/>
    </row>
    <row r="254" spans="1:233" s="46" customFormat="1" x14ac:dyDescent="0.2">
      <c r="A254" s="37"/>
      <c r="B254" s="38"/>
      <c r="C254" s="211"/>
      <c r="D254" s="211"/>
      <c r="E254" s="211" t="s">
        <v>347</v>
      </c>
      <c r="F254" s="300" t="s">
        <v>348</v>
      </c>
      <c r="G254" s="301"/>
      <c r="H254" s="301"/>
      <c r="I254" s="301"/>
      <c r="J254" s="302"/>
      <c r="K254" s="142">
        <v>50000</v>
      </c>
      <c r="L254" s="100">
        <v>-45000</v>
      </c>
      <c r="M254" s="100">
        <f>K254+L254</f>
        <v>5000</v>
      </c>
      <c r="N254" s="99">
        <f>M254/K254*100</f>
        <v>10</v>
      </c>
      <c r="O254" s="259"/>
      <c r="P254" s="45"/>
      <c r="Q254" s="45"/>
      <c r="R254" s="45"/>
      <c r="S254" s="45"/>
      <c r="T254" s="45"/>
      <c r="HY254" s="47"/>
    </row>
    <row r="255" spans="1:233" s="46" customFormat="1" x14ac:dyDescent="0.2">
      <c r="A255" s="37"/>
      <c r="B255" s="38"/>
      <c r="C255" s="211"/>
      <c r="D255" s="211"/>
      <c r="E255" s="211" t="s">
        <v>349</v>
      </c>
      <c r="F255" s="300" t="s">
        <v>350</v>
      </c>
      <c r="G255" s="301"/>
      <c r="H255" s="301"/>
      <c r="I255" s="301"/>
      <c r="J255" s="302"/>
      <c r="K255" s="142"/>
      <c r="L255" s="98"/>
      <c r="M255" s="98"/>
      <c r="N255" s="95"/>
      <c r="O255" s="244"/>
      <c r="P255" s="45"/>
      <c r="Q255" s="45"/>
      <c r="R255" s="45"/>
      <c r="S255" s="45"/>
      <c r="T255" s="45"/>
      <c r="HY255" s="47"/>
    </row>
    <row r="256" spans="1:233" s="46" customFormat="1" x14ac:dyDescent="0.2">
      <c r="A256" s="37"/>
      <c r="B256" s="38"/>
      <c r="C256" s="211"/>
      <c r="D256" s="211" t="s">
        <v>351</v>
      </c>
      <c r="E256" s="300" t="s">
        <v>352</v>
      </c>
      <c r="F256" s="301"/>
      <c r="G256" s="301"/>
      <c r="H256" s="301"/>
      <c r="I256" s="301"/>
      <c r="J256" s="302"/>
      <c r="K256" s="148"/>
      <c r="L256" s="98"/>
      <c r="M256" s="98"/>
      <c r="N256" s="95"/>
      <c r="O256" s="244"/>
      <c r="P256" s="45"/>
      <c r="Q256" s="45"/>
      <c r="R256" s="45"/>
      <c r="S256" s="45"/>
      <c r="T256" s="45"/>
      <c r="HY256" s="47"/>
    </row>
    <row r="257" spans="1:233" s="46" customFormat="1" x14ac:dyDescent="0.2">
      <c r="A257" s="37"/>
      <c r="B257" s="38"/>
      <c r="C257" s="211"/>
      <c r="D257" s="211"/>
      <c r="E257" s="211" t="s">
        <v>353</v>
      </c>
      <c r="F257" s="300" t="s">
        <v>354</v>
      </c>
      <c r="G257" s="301"/>
      <c r="H257" s="301"/>
      <c r="I257" s="301"/>
      <c r="J257" s="302"/>
      <c r="K257" s="174"/>
      <c r="L257" s="156"/>
      <c r="M257" s="156"/>
      <c r="N257" s="154"/>
      <c r="O257" s="244"/>
      <c r="P257" s="45"/>
      <c r="Q257" s="45"/>
      <c r="R257" s="45"/>
      <c r="S257" s="45"/>
      <c r="T257" s="45"/>
      <c r="HY257" s="47"/>
    </row>
    <row r="258" spans="1:233" s="46" customFormat="1" thickBot="1" x14ac:dyDescent="0.25">
      <c r="A258" s="43"/>
      <c r="B258" s="44"/>
      <c r="C258" s="219" t="s">
        <v>355</v>
      </c>
      <c r="D258" s="331" t="s">
        <v>356</v>
      </c>
      <c r="E258" s="332"/>
      <c r="F258" s="332"/>
      <c r="G258" s="332"/>
      <c r="H258" s="332"/>
      <c r="I258" s="332"/>
      <c r="J258" s="333"/>
      <c r="K258" s="175"/>
      <c r="L258" s="123"/>
      <c r="M258" s="123"/>
      <c r="N258" s="124"/>
      <c r="O258" s="244"/>
      <c r="P258" s="45"/>
      <c r="Q258" s="45"/>
      <c r="R258" s="45"/>
      <c r="S258" s="45"/>
      <c r="T258" s="45"/>
      <c r="HY258" s="47"/>
    </row>
    <row r="259" spans="1:233" s="46" customFormat="1" ht="15.75" thickBot="1" x14ac:dyDescent="0.3">
      <c r="A259" s="313" t="s">
        <v>357</v>
      </c>
      <c r="B259" s="314"/>
      <c r="C259" s="314"/>
      <c r="D259" s="314"/>
      <c r="E259" s="314"/>
      <c r="F259" s="314"/>
      <c r="G259" s="314"/>
      <c r="H259" s="314"/>
      <c r="I259" s="314"/>
      <c r="J259" s="315"/>
      <c r="K259" s="279">
        <f>SUM(K224+K232+K247+K250+K258)</f>
        <v>1630600</v>
      </c>
      <c r="L259" s="280">
        <f>L224+L232+L247+L250+L258</f>
        <v>-150900</v>
      </c>
      <c r="M259" s="280">
        <f>K259+L259</f>
        <v>1479700</v>
      </c>
      <c r="N259" s="281">
        <f>M259/K259*100</f>
        <v>90.745737765239781</v>
      </c>
      <c r="O259" s="260"/>
      <c r="P259" s="45"/>
      <c r="Q259" s="45"/>
      <c r="R259" s="45"/>
      <c r="S259" s="45"/>
      <c r="T259" s="45"/>
      <c r="HY259" s="47"/>
    </row>
    <row r="260" spans="1:233" s="46" customFormat="1" thickBot="1" x14ac:dyDescent="0.25">
      <c r="A260" s="55"/>
      <c r="B260" s="56">
        <v>26</v>
      </c>
      <c r="C260" s="316" t="s">
        <v>143</v>
      </c>
      <c r="D260" s="317"/>
      <c r="E260" s="317"/>
      <c r="F260" s="317"/>
      <c r="G260" s="317"/>
      <c r="H260" s="317"/>
      <c r="I260" s="317"/>
      <c r="J260" s="318"/>
      <c r="K260" s="176">
        <f t="shared" ref="K260:K261" si="32">K261</f>
        <v>50960</v>
      </c>
      <c r="L260" s="176">
        <f t="shared" ref="L260" si="33">L261</f>
        <v>180</v>
      </c>
      <c r="M260" s="176">
        <f>K260+L260</f>
        <v>51140</v>
      </c>
      <c r="N260" s="296">
        <f>M260/K260*100</f>
        <v>100.35321821036108</v>
      </c>
      <c r="O260" s="259"/>
      <c r="P260" s="45"/>
      <c r="Q260" s="45"/>
      <c r="R260" s="45"/>
      <c r="S260" s="45"/>
      <c r="T260" s="45"/>
      <c r="HY260" s="47"/>
    </row>
    <row r="261" spans="1:233" s="46" customFormat="1" ht="14.25" x14ac:dyDescent="0.2">
      <c r="A261" s="57"/>
      <c r="B261" s="58"/>
      <c r="C261" s="220" t="s">
        <v>144</v>
      </c>
      <c r="D261" s="319" t="s">
        <v>145</v>
      </c>
      <c r="E261" s="320"/>
      <c r="F261" s="320"/>
      <c r="G261" s="320"/>
      <c r="H261" s="320"/>
      <c r="I261" s="320"/>
      <c r="J261" s="321"/>
      <c r="K261" s="177">
        <f t="shared" si="32"/>
        <v>50960</v>
      </c>
      <c r="L261" s="177">
        <f>L262</f>
        <v>180</v>
      </c>
      <c r="M261" s="177">
        <f>K261+L261</f>
        <v>51140</v>
      </c>
      <c r="N261" s="93">
        <f>M261/K261*100</f>
        <v>100.35321821036108</v>
      </c>
      <c r="O261" s="259"/>
      <c r="P261" s="45"/>
      <c r="Q261" s="45"/>
      <c r="R261" s="45"/>
      <c r="S261" s="45"/>
      <c r="T261" s="45"/>
      <c r="HY261" s="47"/>
    </row>
    <row r="262" spans="1:233" s="46" customFormat="1" ht="15.75" thickBot="1" x14ac:dyDescent="0.25">
      <c r="A262" s="59"/>
      <c r="B262" s="60"/>
      <c r="C262" s="221" t="s">
        <v>146</v>
      </c>
      <c r="D262" s="322" t="s">
        <v>358</v>
      </c>
      <c r="E262" s="323"/>
      <c r="F262" s="323"/>
      <c r="G262" s="323"/>
      <c r="H262" s="323"/>
      <c r="I262" s="323"/>
      <c r="J262" s="324"/>
      <c r="K262" s="178">
        <v>50960</v>
      </c>
      <c r="L262" s="179">
        <v>180</v>
      </c>
      <c r="M262" s="179">
        <f>K262+L262</f>
        <v>51140</v>
      </c>
      <c r="N262" s="130">
        <f>M262/K262*100</f>
        <v>100.35321821036108</v>
      </c>
      <c r="O262" s="265"/>
      <c r="P262" s="45"/>
      <c r="Q262" s="45"/>
      <c r="R262" s="45"/>
      <c r="S262" s="45"/>
      <c r="T262" s="45"/>
      <c r="HY262" s="47"/>
    </row>
    <row r="263" spans="1:233" s="46" customFormat="1" ht="14.25" x14ac:dyDescent="0.2">
      <c r="A263" s="53"/>
      <c r="B263" s="54" t="s">
        <v>156</v>
      </c>
      <c r="C263" s="222"/>
      <c r="D263" s="325" t="s">
        <v>157</v>
      </c>
      <c r="E263" s="326"/>
      <c r="F263" s="326"/>
      <c r="G263" s="326"/>
      <c r="H263" s="326"/>
      <c r="I263" s="326"/>
      <c r="J263" s="327"/>
      <c r="K263" s="162"/>
      <c r="L263" s="180"/>
      <c r="M263" s="180"/>
      <c r="N263" s="97"/>
      <c r="O263" s="244"/>
      <c r="P263" s="45"/>
      <c r="Q263" s="45"/>
      <c r="R263" s="45"/>
      <c r="S263" s="45"/>
      <c r="T263" s="45"/>
      <c r="HY263" s="47"/>
    </row>
    <row r="264" spans="1:233" s="46" customFormat="1" thickBot="1" x14ac:dyDescent="0.25">
      <c r="A264" s="48"/>
      <c r="B264" s="49"/>
      <c r="C264" s="217" t="s">
        <v>158</v>
      </c>
      <c r="D264" s="328" t="s">
        <v>159</v>
      </c>
      <c r="E264" s="329"/>
      <c r="F264" s="329"/>
      <c r="G264" s="329"/>
      <c r="H264" s="329"/>
      <c r="I264" s="329"/>
      <c r="J264" s="330"/>
      <c r="K264" s="181"/>
      <c r="L264" s="182"/>
      <c r="M264" s="182"/>
      <c r="N264" s="95"/>
      <c r="O264" s="259"/>
      <c r="P264" s="45"/>
      <c r="Q264" s="45"/>
      <c r="R264" s="45"/>
      <c r="S264" s="45"/>
      <c r="T264" s="45"/>
      <c r="HY264" s="47"/>
    </row>
    <row r="265" spans="1:233" s="46" customFormat="1" ht="15.75" thickBot="1" x14ac:dyDescent="0.3">
      <c r="A265" s="306" t="s">
        <v>388</v>
      </c>
      <c r="B265" s="307"/>
      <c r="C265" s="307"/>
      <c r="D265" s="307"/>
      <c r="E265" s="307"/>
      <c r="F265" s="307"/>
      <c r="G265" s="307"/>
      <c r="H265" s="307"/>
      <c r="I265" s="307"/>
      <c r="J265" s="308"/>
      <c r="K265" s="282">
        <f>SUM(K222+K259+K260+K263)</f>
        <v>2648060</v>
      </c>
      <c r="L265" s="283">
        <f>SUM(L222+L259+L260+L263)</f>
        <v>309130</v>
      </c>
      <c r="M265" s="283">
        <f>K265+L265</f>
        <v>2957190</v>
      </c>
      <c r="N265" s="284">
        <f>M265/K265*100</f>
        <v>111.6738291428442</v>
      </c>
      <c r="O265" s="260"/>
      <c r="P265" s="45"/>
      <c r="Q265" s="45"/>
      <c r="R265" s="45"/>
      <c r="S265" s="45"/>
      <c r="T265" s="45"/>
      <c r="HY265" s="47"/>
    </row>
    <row r="266" spans="1:233" s="46" customFormat="1" ht="15" customHeight="1" x14ac:dyDescent="0.2">
      <c r="A266" s="61"/>
      <c r="B266" s="62"/>
      <c r="C266" s="223"/>
      <c r="D266" s="223"/>
      <c r="E266" s="223"/>
      <c r="F266" s="224"/>
      <c r="G266" s="225"/>
      <c r="H266" s="226"/>
      <c r="I266" s="226"/>
      <c r="J266" s="227"/>
      <c r="K266" s="183"/>
      <c r="L266" s="184"/>
      <c r="M266" s="184"/>
      <c r="N266" s="185"/>
      <c r="O266" s="270"/>
      <c r="P266" s="45"/>
      <c r="Q266" s="45"/>
      <c r="R266" s="45"/>
      <c r="S266" s="45"/>
      <c r="T266" s="45"/>
      <c r="HY266" s="47"/>
    </row>
    <row r="267" spans="1:233" s="46" customFormat="1" ht="15" customHeight="1" x14ac:dyDescent="0.2">
      <c r="A267" s="309" t="s">
        <v>359</v>
      </c>
      <c r="B267" s="309"/>
      <c r="C267" s="309"/>
      <c r="D267" s="309"/>
      <c r="E267" s="309"/>
      <c r="F267" s="309"/>
      <c r="G267" s="309"/>
      <c r="H267" s="309"/>
      <c r="I267" s="309"/>
      <c r="J267" s="309"/>
      <c r="K267" s="309"/>
      <c r="L267" s="309"/>
      <c r="M267" s="309"/>
      <c r="N267" s="309"/>
      <c r="O267" s="271"/>
      <c r="P267" s="45"/>
      <c r="Q267" s="45"/>
      <c r="R267" s="45"/>
      <c r="S267" s="45"/>
      <c r="T267" s="45"/>
      <c r="HY267" s="47"/>
    </row>
    <row r="268" spans="1:233" s="46" customFormat="1" ht="15.75" x14ac:dyDescent="0.25">
      <c r="A268" s="310" t="s">
        <v>383</v>
      </c>
      <c r="B268" s="310"/>
      <c r="C268" s="310"/>
      <c r="D268" s="310"/>
      <c r="E268" s="310"/>
      <c r="F268" s="310"/>
      <c r="G268" s="310"/>
      <c r="H268" s="310"/>
      <c r="I268" s="310"/>
      <c r="J268" s="310"/>
      <c r="K268" s="186"/>
      <c r="L268" s="187"/>
      <c r="M268" s="187"/>
      <c r="N268" s="185"/>
      <c r="O268" s="270"/>
      <c r="P268" s="45"/>
      <c r="Q268" s="45"/>
      <c r="R268" s="45"/>
      <c r="S268" s="45"/>
      <c r="T268" s="45"/>
      <c r="HY268" s="47"/>
    </row>
    <row r="269" spans="1:233" s="46" customFormat="1" ht="15" customHeight="1" x14ac:dyDescent="0.25">
      <c r="A269" s="73"/>
      <c r="B269" s="74"/>
      <c r="C269" s="228"/>
      <c r="D269" s="228"/>
      <c r="E269" s="228"/>
      <c r="F269" s="229"/>
      <c r="G269" s="230"/>
      <c r="H269" s="231"/>
      <c r="I269" s="231"/>
      <c r="J269" s="232"/>
      <c r="K269" s="186"/>
      <c r="L269" s="188"/>
      <c r="M269" s="188"/>
      <c r="N269" s="185"/>
      <c r="O269" s="270"/>
      <c r="P269" s="45"/>
      <c r="Q269" s="45"/>
      <c r="R269" s="45"/>
      <c r="S269" s="45"/>
      <c r="T269" s="45"/>
      <c r="HY269" s="47"/>
    </row>
    <row r="270" spans="1:233" s="46" customFormat="1" ht="15" customHeight="1" x14ac:dyDescent="0.25">
      <c r="A270" s="73"/>
      <c r="B270" s="74"/>
      <c r="C270" s="228"/>
      <c r="D270" s="228"/>
      <c r="E270" s="228"/>
      <c r="F270" s="229"/>
      <c r="G270" s="230"/>
      <c r="H270" s="231"/>
      <c r="I270" s="231"/>
      <c r="J270" s="232"/>
      <c r="K270" s="186"/>
      <c r="L270" s="188"/>
      <c r="M270" s="188"/>
      <c r="N270" s="185"/>
      <c r="O270" s="270"/>
      <c r="P270" s="45"/>
      <c r="Q270" s="45"/>
      <c r="R270" s="45"/>
      <c r="S270" s="45"/>
      <c r="T270" s="45"/>
      <c r="HY270" s="47"/>
    </row>
    <row r="271" spans="1:233" s="46" customFormat="1" ht="15" customHeight="1" x14ac:dyDescent="0.25">
      <c r="A271" s="311" t="s">
        <v>381</v>
      </c>
      <c r="B271" s="311"/>
      <c r="C271" s="311"/>
      <c r="D271" s="311"/>
      <c r="E271" s="311"/>
      <c r="F271" s="229"/>
      <c r="G271" s="230"/>
      <c r="H271" s="231"/>
      <c r="I271" s="233"/>
      <c r="J271" s="234"/>
      <c r="K271" s="189"/>
      <c r="L271" s="188"/>
      <c r="M271" s="188"/>
      <c r="N271" s="185"/>
      <c r="O271" s="270"/>
      <c r="P271" s="45"/>
      <c r="Q271" s="45"/>
      <c r="R271" s="45"/>
      <c r="S271" s="45"/>
      <c r="T271" s="45"/>
      <c r="HY271" s="47"/>
    </row>
    <row r="272" spans="1:233" s="46" customFormat="1" ht="15" customHeight="1" x14ac:dyDescent="0.25">
      <c r="A272" s="311" t="s">
        <v>382</v>
      </c>
      <c r="B272" s="311"/>
      <c r="C272" s="311"/>
      <c r="D272" s="311"/>
      <c r="E272" s="311"/>
      <c r="F272" s="73"/>
      <c r="G272" s="73"/>
      <c r="H272" s="231"/>
      <c r="I272" s="233"/>
      <c r="J272" s="234"/>
      <c r="K272" s="190"/>
      <c r="L272" s="188"/>
      <c r="M272" s="188"/>
      <c r="N272" s="185"/>
      <c r="O272" s="270"/>
      <c r="P272" s="45"/>
      <c r="Q272" s="45"/>
      <c r="R272" s="45"/>
      <c r="S272" s="45"/>
      <c r="T272" s="45"/>
      <c r="HY272" s="47"/>
    </row>
    <row r="273" spans="1:1014" s="46" customFormat="1" ht="15.75" x14ac:dyDescent="0.25">
      <c r="A273" s="312" t="s">
        <v>389</v>
      </c>
      <c r="B273" s="312"/>
      <c r="C273" s="312"/>
      <c r="D273" s="312"/>
      <c r="E273" s="312"/>
      <c r="F273" s="312"/>
      <c r="G273" s="73"/>
      <c r="H273" s="231"/>
      <c r="I273" s="231"/>
      <c r="J273" s="235"/>
      <c r="K273" s="186"/>
      <c r="L273" s="187"/>
      <c r="M273" s="187"/>
      <c r="N273" s="185"/>
      <c r="O273" s="270"/>
      <c r="P273" s="45"/>
      <c r="HY273" s="47"/>
    </row>
    <row r="274" spans="1:1014" s="46" customFormat="1" ht="15" customHeight="1" x14ac:dyDescent="0.2">
      <c r="A274" s="63"/>
      <c r="B274" s="64"/>
      <c r="C274" s="236"/>
      <c r="D274" s="236"/>
      <c r="E274" s="236"/>
      <c r="F274" s="237"/>
      <c r="G274" s="238"/>
      <c r="H274" s="239"/>
      <c r="I274" s="239"/>
      <c r="J274" s="240"/>
      <c r="K274" s="191"/>
      <c r="L274" s="192"/>
      <c r="M274" s="192"/>
      <c r="N274" s="185"/>
      <c r="O274" s="270"/>
      <c r="P274" s="45"/>
      <c r="HY274" s="47"/>
    </row>
    <row r="275" spans="1:1014" s="46" customFormat="1" ht="15" customHeight="1" x14ac:dyDescent="0.25">
      <c r="A275" s="63"/>
      <c r="B275" s="64"/>
      <c r="C275" s="236"/>
      <c r="D275" s="236"/>
      <c r="E275" s="236"/>
      <c r="F275" s="237"/>
      <c r="G275" s="238"/>
      <c r="H275" s="239"/>
      <c r="I275" s="239"/>
      <c r="J275" s="241"/>
      <c r="K275" s="407" t="s">
        <v>365</v>
      </c>
      <c r="L275" s="407"/>
      <c r="M275" s="407"/>
      <c r="N275" s="407"/>
      <c r="O275" s="270"/>
      <c r="P275" s="45"/>
      <c r="HY275" s="47"/>
    </row>
    <row r="276" spans="1:1014" s="46" customFormat="1" ht="15" customHeight="1" x14ac:dyDescent="0.25">
      <c r="A276" s="63"/>
      <c r="B276" s="64"/>
      <c r="C276" s="236"/>
      <c r="D276" s="236"/>
      <c r="E276" s="236"/>
      <c r="F276" s="237"/>
      <c r="G276" s="238"/>
      <c r="H276" s="239"/>
      <c r="I276" s="239"/>
      <c r="J276" s="241"/>
      <c r="K276" s="407" t="s">
        <v>363</v>
      </c>
      <c r="L276" s="407"/>
      <c r="M276" s="407"/>
      <c r="N276" s="407"/>
      <c r="O276" s="270"/>
      <c r="P276" s="45"/>
      <c r="HY276" s="47"/>
    </row>
    <row r="277" spans="1:1014" s="2" customFormat="1" ht="15" customHeight="1" x14ac:dyDescent="0.25">
      <c r="A277" s="63"/>
      <c r="B277" s="64"/>
      <c r="C277" s="236"/>
      <c r="D277" s="236"/>
      <c r="E277" s="236"/>
      <c r="F277" s="237"/>
      <c r="G277" s="238"/>
      <c r="H277" s="239"/>
      <c r="I277" s="239"/>
      <c r="J277" s="241"/>
      <c r="K277" s="186"/>
      <c r="L277" s="193"/>
      <c r="M277" s="193"/>
      <c r="N277" s="194"/>
      <c r="O277" s="254"/>
      <c r="P277" s="9"/>
      <c r="IE277" s="3"/>
      <c r="IF277" s="3"/>
      <c r="IG277" s="3"/>
      <c r="IH277" s="3"/>
      <c r="II277" s="3"/>
      <c r="IJ277" s="3"/>
      <c r="IK277" s="3"/>
      <c r="IL277" s="3"/>
      <c r="IM277" s="3"/>
      <c r="IN277" s="3"/>
      <c r="IO277" s="3"/>
      <c r="IP277" s="3"/>
      <c r="IQ277" s="3"/>
      <c r="IR277" s="3"/>
      <c r="IS277" s="3"/>
      <c r="IT277" s="3"/>
      <c r="IU277" s="3"/>
      <c r="IV277" s="3"/>
      <c r="IW277" s="3"/>
      <c r="IX277" s="3"/>
      <c r="IY277" s="3"/>
      <c r="IZ277" s="3"/>
      <c r="JA277" s="3"/>
      <c r="JB277" s="3"/>
      <c r="JC277" s="3"/>
      <c r="JD277" s="3"/>
      <c r="JE277" s="3"/>
      <c r="JF277" s="3"/>
      <c r="JG277" s="3"/>
      <c r="JH277" s="3"/>
      <c r="JI277" s="3"/>
      <c r="JJ277" s="3"/>
      <c r="JK277" s="3"/>
      <c r="JL277" s="3"/>
      <c r="JM277" s="3"/>
      <c r="JN277" s="3"/>
      <c r="JO277" s="3"/>
      <c r="JP277" s="3"/>
      <c r="JQ277" s="3"/>
      <c r="JR277" s="3"/>
      <c r="JS277" s="3"/>
      <c r="JT277" s="3"/>
      <c r="JU277" s="3"/>
      <c r="JV277" s="3"/>
      <c r="JW277" s="3"/>
      <c r="JX277" s="3"/>
      <c r="JY277" s="3"/>
      <c r="JZ277" s="3"/>
      <c r="KA277" s="3"/>
      <c r="KB277" s="3"/>
      <c r="KC277" s="3"/>
      <c r="KD277" s="3"/>
      <c r="KE277" s="3"/>
      <c r="KF277" s="3"/>
      <c r="KG277" s="3"/>
      <c r="KH277" s="3"/>
      <c r="KI277" s="3"/>
      <c r="KJ277" s="3"/>
      <c r="KK277" s="3"/>
      <c r="KL277" s="3"/>
      <c r="KM277" s="3"/>
      <c r="KN277" s="3"/>
      <c r="KO277" s="3"/>
      <c r="KP277" s="3"/>
      <c r="KQ277" s="3"/>
      <c r="KR277" s="3"/>
      <c r="KS277" s="3"/>
      <c r="KT277" s="3"/>
      <c r="KU277" s="3"/>
      <c r="KV277" s="3"/>
      <c r="KW277" s="3"/>
      <c r="KX277" s="3"/>
      <c r="KY277" s="3"/>
      <c r="KZ277" s="3"/>
      <c r="LA277" s="3"/>
      <c r="LB277" s="3"/>
      <c r="LC277" s="3"/>
      <c r="LD277" s="3"/>
      <c r="LE277" s="3"/>
      <c r="LF277" s="3"/>
      <c r="LG277" s="3"/>
      <c r="LH277" s="3"/>
      <c r="LI277" s="3"/>
      <c r="LJ277" s="3"/>
      <c r="LK277" s="3"/>
      <c r="LL277" s="3"/>
      <c r="LM277" s="3"/>
      <c r="LN277" s="3"/>
      <c r="LO277" s="3"/>
      <c r="LP277" s="3"/>
      <c r="LQ277" s="3"/>
      <c r="LR277" s="3"/>
      <c r="LS277" s="3"/>
      <c r="LT277" s="3"/>
      <c r="LU277" s="3"/>
      <c r="LV277" s="3"/>
      <c r="LW277" s="3"/>
      <c r="LX277" s="3"/>
      <c r="LY277" s="3"/>
      <c r="LZ277" s="3"/>
      <c r="MA277" s="3"/>
      <c r="MB277" s="3"/>
      <c r="MC277" s="3"/>
      <c r="MD277" s="3"/>
      <c r="ME277" s="3"/>
      <c r="MF277" s="3"/>
      <c r="MG277" s="3"/>
      <c r="MH277" s="3"/>
      <c r="MI277" s="3"/>
      <c r="MJ277" s="3"/>
      <c r="MK277" s="3"/>
      <c r="ML277" s="3"/>
      <c r="MM277" s="3"/>
      <c r="MN277" s="3"/>
      <c r="MO277" s="3"/>
      <c r="MP277" s="3"/>
      <c r="MQ277" s="3"/>
      <c r="MR277" s="3"/>
      <c r="MS277" s="3"/>
      <c r="MT277" s="3"/>
      <c r="MU277" s="3"/>
      <c r="MV277" s="3"/>
      <c r="MW277" s="3"/>
      <c r="MX277" s="3"/>
      <c r="MY277" s="3"/>
      <c r="MZ277" s="3"/>
      <c r="NA277" s="3"/>
      <c r="NB277" s="3"/>
      <c r="NC277" s="3"/>
      <c r="ND277" s="3"/>
      <c r="NE277" s="3"/>
      <c r="NF277" s="3"/>
      <c r="NG277" s="3"/>
      <c r="NH277" s="3"/>
      <c r="NI277" s="3"/>
      <c r="NJ277" s="3"/>
      <c r="NK277" s="3"/>
      <c r="NL277" s="3"/>
      <c r="NM277" s="3"/>
      <c r="NN277" s="3"/>
      <c r="NO277" s="3"/>
      <c r="NP277" s="3"/>
      <c r="NQ277" s="3"/>
      <c r="NR277" s="3"/>
      <c r="NS277" s="3"/>
      <c r="NT277" s="3"/>
      <c r="NU277" s="3"/>
      <c r="NV277" s="3"/>
      <c r="NW277" s="3"/>
      <c r="NX277" s="3"/>
      <c r="NY277" s="3"/>
      <c r="NZ277" s="3"/>
      <c r="OA277" s="3"/>
      <c r="OB277" s="3"/>
      <c r="OC277" s="3"/>
      <c r="OD277" s="3"/>
      <c r="OE277" s="3"/>
      <c r="OF277" s="3"/>
      <c r="OG277" s="3"/>
      <c r="OH277" s="3"/>
      <c r="OI277" s="3"/>
      <c r="OJ277" s="3"/>
      <c r="OK277" s="3"/>
      <c r="OL277" s="3"/>
      <c r="OM277" s="3"/>
      <c r="ON277" s="3"/>
      <c r="OO277" s="3"/>
      <c r="OP277" s="3"/>
      <c r="OQ277" s="3"/>
      <c r="OR277" s="3"/>
      <c r="OS277" s="3"/>
      <c r="OT277" s="3"/>
      <c r="OU277" s="3"/>
      <c r="OV277" s="3"/>
      <c r="OW277" s="3"/>
      <c r="OX277" s="3"/>
      <c r="OY277" s="3"/>
      <c r="OZ277" s="3"/>
      <c r="PA277" s="3"/>
      <c r="PB277" s="3"/>
      <c r="PC277" s="3"/>
      <c r="PD277" s="3"/>
      <c r="PE277" s="3"/>
      <c r="PF277" s="3"/>
      <c r="PG277" s="3"/>
      <c r="PH277" s="3"/>
      <c r="PI277" s="3"/>
      <c r="PJ277" s="3"/>
      <c r="PK277" s="3"/>
      <c r="PL277" s="3"/>
      <c r="PM277" s="3"/>
      <c r="PN277" s="3"/>
      <c r="PO277" s="3"/>
      <c r="PP277" s="3"/>
      <c r="PQ277" s="3"/>
      <c r="PR277" s="3"/>
      <c r="PS277" s="3"/>
      <c r="PT277" s="3"/>
      <c r="PU277" s="3"/>
      <c r="PV277" s="3"/>
      <c r="PW277" s="3"/>
      <c r="PX277" s="3"/>
      <c r="PY277" s="3"/>
      <c r="PZ277" s="3"/>
      <c r="QA277" s="3"/>
      <c r="QB277" s="3"/>
      <c r="QC277" s="3"/>
      <c r="QD277" s="3"/>
      <c r="QE277" s="3"/>
      <c r="QF277" s="3"/>
      <c r="QG277" s="3"/>
      <c r="QH277" s="3"/>
      <c r="QI277" s="3"/>
      <c r="QJ277" s="3"/>
      <c r="QK277" s="3"/>
      <c r="QL277" s="3"/>
      <c r="QM277" s="3"/>
      <c r="QN277" s="3"/>
      <c r="QO277" s="3"/>
      <c r="QP277" s="3"/>
      <c r="QQ277" s="3"/>
      <c r="QR277" s="3"/>
      <c r="QS277" s="3"/>
      <c r="QT277" s="3"/>
      <c r="QU277" s="3"/>
      <c r="QV277" s="3"/>
      <c r="QW277" s="3"/>
      <c r="QX277" s="3"/>
      <c r="QY277" s="3"/>
      <c r="QZ277" s="3"/>
      <c r="RA277" s="3"/>
      <c r="RB277" s="3"/>
      <c r="RC277" s="3"/>
      <c r="RD277" s="3"/>
      <c r="RE277" s="3"/>
      <c r="RF277" s="3"/>
      <c r="RG277" s="3"/>
      <c r="RH277" s="3"/>
      <c r="RI277" s="3"/>
      <c r="RJ277" s="3"/>
      <c r="RK277" s="3"/>
      <c r="RL277" s="3"/>
      <c r="RM277" s="3"/>
      <c r="RN277" s="3"/>
      <c r="RO277" s="3"/>
      <c r="RP277" s="3"/>
      <c r="RQ277" s="3"/>
      <c r="RR277" s="3"/>
      <c r="RS277" s="3"/>
      <c r="RT277" s="3"/>
      <c r="RU277" s="3"/>
      <c r="RV277" s="3"/>
      <c r="RW277" s="3"/>
      <c r="RX277" s="3"/>
      <c r="RY277" s="3"/>
      <c r="RZ277" s="3"/>
      <c r="SA277" s="3"/>
      <c r="SB277" s="3"/>
      <c r="SC277" s="3"/>
      <c r="SD277" s="3"/>
      <c r="SE277" s="3"/>
      <c r="SF277" s="3"/>
      <c r="SG277" s="3"/>
      <c r="SH277" s="3"/>
      <c r="SI277" s="3"/>
      <c r="SJ277" s="3"/>
      <c r="SK277" s="3"/>
      <c r="SL277" s="3"/>
      <c r="SM277" s="3"/>
      <c r="SN277" s="3"/>
      <c r="SO277" s="3"/>
      <c r="SP277" s="3"/>
      <c r="SQ277" s="3"/>
      <c r="SR277" s="3"/>
      <c r="SS277" s="3"/>
      <c r="ST277" s="3"/>
      <c r="SU277" s="3"/>
      <c r="SV277" s="3"/>
      <c r="SW277" s="3"/>
      <c r="SX277" s="3"/>
      <c r="SY277" s="3"/>
      <c r="SZ277" s="3"/>
      <c r="TA277" s="3"/>
      <c r="TB277" s="3"/>
      <c r="TC277" s="3"/>
      <c r="TD277" s="3"/>
      <c r="TE277" s="3"/>
      <c r="TF277" s="3"/>
      <c r="TG277" s="3"/>
      <c r="TH277" s="3"/>
      <c r="TI277" s="3"/>
      <c r="TJ277" s="3"/>
      <c r="TK277" s="3"/>
      <c r="TL277" s="3"/>
      <c r="TM277" s="3"/>
      <c r="TN277" s="3"/>
      <c r="TO277" s="3"/>
      <c r="TP277" s="3"/>
      <c r="TQ277" s="3"/>
      <c r="TR277" s="3"/>
      <c r="TS277" s="3"/>
      <c r="TT277" s="3"/>
      <c r="TU277" s="3"/>
      <c r="TV277" s="3"/>
      <c r="TW277" s="3"/>
      <c r="TX277" s="3"/>
      <c r="TY277" s="3"/>
      <c r="TZ277" s="3"/>
      <c r="UA277" s="3"/>
      <c r="UB277" s="3"/>
      <c r="UC277" s="3"/>
      <c r="UD277" s="3"/>
      <c r="UE277" s="3"/>
      <c r="UF277" s="3"/>
      <c r="UG277" s="3"/>
      <c r="UH277" s="3"/>
      <c r="UI277" s="3"/>
      <c r="UJ277" s="3"/>
      <c r="UK277" s="3"/>
      <c r="UL277" s="3"/>
      <c r="UM277" s="3"/>
      <c r="UN277" s="3"/>
      <c r="UO277" s="3"/>
      <c r="UP277" s="3"/>
      <c r="UQ277" s="3"/>
      <c r="UR277" s="3"/>
      <c r="US277" s="3"/>
      <c r="UT277" s="3"/>
      <c r="UU277" s="3"/>
      <c r="UV277" s="3"/>
      <c r="UW277" s="3"/>
      <c r="UX277" s="3"/>
      <c r="UY277" s="3"/>
      <c r="UZ277" s="3"/>
      <c r="VA277" s="3"/>
      <c r="VB277" s="3"/>
      <c r="VC277" s="3"/>
      <c r="VD277" s="3"/>
      <c r="VE277" s="3"/>
      <c r="VF277" s="3"/>
      <c r="VG277" s="3"/>
      <c r="VH277" s="3"/>
      <c r="VI277" s="3"/>
      <c r="VJ277" s="3"/>
      <c r="VK277" s="3"/>
      <c r="VL277" s="3"/>
      <c r="VM277" s="3"/>
      <c r="VN277" s="3"/>
      <c r="VO277" s="3"/>
      <c r="VP277" s="3"/>
      <c r="VQ277" s="3"/>
      <c r="VR277" s="3"/>
      <c r="VS277" s="3"/>
      <c r="VT277" s="3"/>
      <c r="VU277" s="3"/>
      <c r="VV277" s="3"/>
      <c r="VW277" s="3"/>
      <c r="VX277" s="3"/>
      <c r="VY277" s="3"/>
      <c r="VZ277" s="3"/>
      <c r="WA277" s="3"/>
      <c r="WB277" s="3"/>
      <c r="WC277" s="3"/>
      <c r="WD277" s="3"/>
      <c r="WE277" s="3"/>
      <c r="WF277" s="3"/>
      <c r="WG277" s="3"/>
      <c r="WH277" s="3"/>
      <c r="WI277" s="3"/>
      <c r="WJ277" s="3"/>
      <c r="WK277" s="3"/>
      <c r="WL277" s="3"/>
      <c r="WM277" s="3"/>
      <c r="WN277" s="3"/>
      <c r="WO277" s="3"/>
      <c r="WP277" s="3"/>
      <c r="WQ277" s="3"/>
      <c r="WR277" s="3"/>
      <c r="WS277" s="3"/>
      <c r="WT277" s="3"/>
      <c r="WU277" s="3"/>
      <c r="WV277" s="3"/>
      <c r="WW277" s="3"/>
      <c r="WX277" s="3"/>
      <c r="WY277" s="3"/>
      <c r="WZ277" s="3"/>
      <c r="XA277" s="3"/>
      <c r="XB277" s="3"/>
      <c r="XC277" s="3"/>
      <c r="XD277" s="3"/>
      <c r="XE277" s="3"/>
      <c r="XF277" s="3"/>
      <c r="XG277" s="3"/>
      <c r="XH277" s="3"/>
      <c r="XI277" s="3"/>
      <c r="XJ277" s="3"/>
      <c r="XK277" s="3"/>
      <c r="XL277" s="3"/>
      <c r="XM277" s="3"/>
      <c r="XN277" s="3"/>
      <c r="XO277" s="3"/>
      <c r="XP277" s="3"/>
      <c r="XQ277" s="3"/>
      <c r="XR277" s="3"/>
      <c r="XS277" s="3"/>
      <c r="XT277" s="3"/>
      <c r="XU277" s="3"/>
      <c r="XV277" s="3"/>
      <c r="XW277" s="3"/>
      <c r="XX277" s="3"/>
      <c r="XY277" s="3"/>
      <c r="XZ277" s="3"/>
      <c r="YA277" s="3"/>
      <c r="YB277" s="3"/>
      <c r="YC277" s="3"/>
      <c r="YD277" s="3"/>
      <c r="YE277" s="3"/>
      <c r="YF277" s="3"/>
      <c r="YG277" s="3"/>
      <c r="YH277" s="3"/>
      <c r="YI277" s="3"/>
      <c r="YJ277" s="3"/>
      <c r="YK277" s="3"/>
      <c r="YL277" s="3"/>
      <c r="YM277" s="3"/>
      <c r="YN277" s="3"/>
      <c r="YO277" s="3"/>
      <c r="YP277" s="3"/>
      <c r="YQ277" s="3"/>
      <c r="YR277" s="3"/>
      <c r="YS277" s="3"/>
      <c r="YT277" s="3"/>
      <c r="YU277" s="3"/>
      <c r="YV277" s="3"/>
      <c r="YW277" s="3"/>
      <c r="YX277" s="3"/>
      <c r="YY277" s="3"/>
      <c r="YZ277" s="3"/>
      <c r="ZA277" s="3"/>
      <c r="ZB277" s="3"/>
      <c r="ZC277" s="3"/>
      <c r="ZD277" s="3"/>
      <c r="ZE277" s="3"/>
      <c r="ZF277" s="3"/>
      <c r="ZG277" s="3"/>
      <c r="ZH277" s="3"/>
      <c r="ZI277" s="3"/>
      <c r="ZJ277" s="3"/>
      <c r="ZK277" s="3"/>
      <c r="ZL277" s="3"/>
      <c r="ZM277" s="3"/>
      <c r="ZN277" s="3"/>
      <c r="ZO277" s="3"/>
      <c r="ZP277" s="3"/>
      <c r="ZQ277" s="3"/>
      <c r="ZR277" s="3"/>
      <c r="ZS277" s="3"/>
      <c r="ZT277" s="3"/>
      <c r="ZU277" s="3"/>
      <c r="ZV277" s="3"/>
      <c r="ZW277" s="3"/>
      <c r="ZX277" s="3"/>
      <c r="ZY277" s="3"/>
      <c r="ZZ277" s="3"/>
      <c r="AAA277" s="3"/>
      <c r="AAB277" s="3"/>
      <c r="AAC277" s="3"/>
      <c r="AAD277" s="3"/>
      <c r="AAE277" s="3"/>
      <c r="AAF277" s="3"/>
      <c r="AAG277" s="3"/>
      <c r="AAH277" s="3"/>
      <c r="AAI277" s="3"/>
      <c r="AAJ277" s="3"/>
      <c r="AAK277" s="3"/>
      <c r="AAL277" s="3"/>
      <c r="AAM277" s="3"/>
      <c r="AAN277" s="3"/>
      <c r="AAO277" s="3"/>
      <c r="AAP277" s="3"/>
      <c r="AAQ277" s="3"/>
      <c r="AAR277" s="3"/>
      <c r="AAS277" s="3"/>
      <c r="AAT277" s="3"/>
      <c r="AAU277" s="3"/>
      <c r="AAV277" s="3"/>
      <c r="AAW277" s="3"/>
      <c r="AAX277" s="3"/>
      <c r="AAY277" s="3"/>
      <c r="AAZ277" s="3"/>
      <c r="ABA277" s="3"/>
      <c r="ABB277" s="3"/>
      <c r="ABC277" s="3"/>
      <c r="ABD277" s="3"/>
      <c r="ABE277" s="3"/>
      <c r="ABF277" s="3"/>
      <c r="ABG277" s="3"/>
      <c r="ABH277" s="3"/>
      <c r="ABI277" s="3"/>
      <c r="ABJ277" s="3"/>
      <c r="ABK277" s="3"/>
      <c r="ABL277" s="3"/>
      <c r="ABM277" s="3"/>
      <c r="ABN277" s="3"/>
      <c r="ABO277" s="3"/>
      <c r="ABP277" s="3"/>
      <c r="ABQ277" s="3"/>
      <c r="ABR277" s="3"/>
      <c r="ABS277" s="3"/>
      <c r="ABT277" s="3"/>
      <c r="ABU277" s="3"/>
      <c r="ABV277" s="3"/>
      <c r="ABW277" s="3"/>
      <c r="ABX277" s="3"/>
      <c r="ABY277" s="3"/>
      <c r="ABZ277" s="3"/>
      <c r="ACA277" s="3"/>
      <c r="ACB277" s="3"/>
      <c r="ACC277" s="3"/>
      <c r="ACD277" s="3"/>
      <c r="ACE277" s="3"/>
      <c r="ACF277" s="3"/>
      <c r="ACG277" s="3"/>
      <c r="ACH277" s="3"/>
      <c r="ACI277" s="3"/>
      <c r="ACJ277" s="3"/>
      <c r="ACK277" s="3"/>
      <c r="ACL277" s="3"/>
      <c r="ACM277" s="3"/>
      <c r="ACN277" s="3"/>
      <c r="ACO277" s="3"/>
      <c r="ACP277" s="3"/>
      <c r="ACQ277" s="3"/>
      <c r="ACR277" s="3"/>
      <c r="ACS277" s="3"/>
      <c r="ACT277" s="3"/>
      <c r="ACU277" s="3"/>
      <c r="ACV277" s="3"/>
      <c r="ACW277" s="3"/>
      <c r="ACX277" s="3"/>
      <c r="ACY277" s="3"/>
      <c r="ACZ277" s="3"/>
      <c r="ADA277" s="3"/>
      <c r="ADB277" s="3"/>
      <c r="ADC277" s="3"/>
      <c r="ADD277" s="3"/>
      <c r="ADE277" s="3"/>
      <c r="ADF277" s="3"/>
      <c r="ADG277" s="3"/>
      <c r="ADH277" s="3"/>
      <c r="ADI277" s="3"/>
      <c r="ADJ277" s="3"/>
      <c r="ADK277" s="3"/>
      <c r="ADL277" s="3"/>
      <c r="ADM277" s="3"/>
      <c r="ADN277" s="3"/>
      <c r="ADO277" s="3"/>
      <c r="ADP277" s="3"/>
      <c r="ADQ277" s="3"/>
      <c r="ADR277" s="3"/>
      <c r="ADS277" s="3"/>
      <c r="ADT277" s="3"/>
      <c r="ADU277" s="3"/>
      <c r="ADV277" s="3"/>
      <c r="ADW277" s="3"/>
      <c r="ADX277" s="3"/>
      <c r="ADY277" s="3"/>
      <c r="ADZ277" s="3"/>
      <c r="AEA277" s="3"/>
      <c r="AEB277" s="3"/>
      <c r="AEC277" s="3"/>
      <c r="AED277" s="3"/>
      <c r="AEE277" s="3"/>
      <c r="AEF277" s="3"/>
      <c r="AEG277" s="3"/>
      <c r="AEH277" s="3"/>
      <c r="AEI277" s="3"/>
      <c r="AEJ277" s="3"/>
      <c r="AEK277" s="3"/>
      <c r="AEL277" s="3"/>
      <c r="AEM277" s="3"/>
      <c r="AEN277" s="3"/>
      <c r="AEO277" s="3"/>
      <c r="AEP277" s="3"/>
      <c r="AEQ277" s="3"/>
      <c r="AER277" s="3"/>
      <c r="AES277" s="3"/>
      <c r="AET277" s="3"/>
      <c r="AEU277" s="3"/>
      <c r="AEV277" s="3"/>
      <c r="AEW277" s="3"/>
      <c r="AEX277" s="3"/>
      <c r="AEY277" s="3"/>
      <c r="AEZ277" s="3"/>
      <c r="AFA277" s="3"/>
      <c r="AFB277" s="3"/>
      <c r="AFC277" s="3"/>
      <c r="AFD277" s="3"/>
      <c r="AFE277" s="3"/>
      <c r="AFF277" s="3"/>
      <c r="AFG277" s="3"/>
      <c r="AFH277" s="3"/>
      <c r="AFI277" s="3"/>
      <c r="AFJ277" s="3"/>
      <c r="AFK277" s="3"/>
      <c r="AFL277" s="3"/>
      <c r="AFM277" s="3"/>
      <c r="AFN277" s="3"/>
      <c r="AFO277" s="3"/>
      <c r="AFP277" s="3"/>
      <c r="AFQ277" s="3"/>
      <c r="AFR277" s="3"/>
      <c r="AFS277" s="3"/>
      <c r="AFT277" s="3"/>
      <c r="AFU277" s="3"/>
      <c r="AFV277" s="3"/>
      <c r="AFW277" s="3"/>
      <c r="AFX277" s="3"/>
      <c r="AFY277" s="3"/>
      <c r="AFZ277" s="3"/>
      <c r="AGA277" s="3"/>
      <c r="AGB277" s="3"/>
      <c r="AGC277" s="3"/>
      <c r="AGD277" s="3"/>
      <c r="AGE277" s="3"/>
      <c r="AGF277" s="3"/>
      <c r="AGG277" s="3"/>
      <c r="AGH277" s="3"/>
      <c r="AGI277" s="3"/>
      <c r="AGJ277" s="3"/>
      <c r="AGK277" s="3"/>
      <c r="AGL277" s="3"/>
      <c r="AGM277" s="3"/>
      <c r="AGN277" s="3"/>
      <c r="AGO277" s="3"/>
      <c r="AGP277" s="3"/>
      <c r="AGQ277" s="3"/>
      <c r="AGR277" s="3"/>
      <c r="AGS277" s="3"/>
      <c r="AGT277" s="3"/>
      <c r="AGU277" s="3"/>
      <c r="AGV277" s="3"/>
      <c r="AGW277" s="3"/>
      <c r="AGX277" s="3"/>
      <c r="AGY277" s="3"/>
      <c r="AGZ277" s="3"/>
      <c r="AHA277" s="3"/>
      <c r="AHB277" s="3"/>
      <c r="AHC277" s="3"/>
      <c r="AHD277" s="3"/>
      <c r="AHE277" s="3"/>
      <c r="AHF277" s="3"/>
      <c r="AHG277" s="3"/>
      <c r="AHH277" s="3"/>
      <c r="AHI277" s="3"/>
      <c r="AHJ277" s="3"/>
      <c r="AHK277" s="3"/>
      <c r="AHL277" s="3"/>
      <c r="AHM277" s="3"/>
      <c r="AHN277" s="3"/>
      <c r="AHO277" s="3"/>
      <c r="AHP277" s="3"/>
      <c r="AHQ277" s="3"/>
      <c r="AHR277" s="3"/>
      <c r="AHS277" s="3"/>
      <c r="AHT277" s="3"/>
      <c r="AHU277" s="3"/>
      <c r="AHV277" s="3"/>
      <c r="AHW277" s="3"/>
      <c r="AHX277" s="3"/>
      <c r="AHY277" s="3"/>
      <c r="AHZ277" s="3"/>
      <c r="AIA277" s="3"/>
      <c r="AIB277" s="3"/>
      <c r="AIC277" s="3"/>
      <c r="AID277" s="3"/>
      <c r="AIE277" s="3"/>
      <c r="AIF277" s="3"/>
      <c r="AIG277" s="3"/>
      <c r="AIH277" s="3"/>
      <c r="AII277" s="3"/>
      <c r="AIJ277" s="3"/>
      <c r="AIK277" s="3"/>
      <c r="AIL277" s="3"/>
      <c r="AIM277" s="3"/>
      <c r="AIN277" s="3"/>
      <c r="AIO277" s="3"/>
      <c r="AIP277" s="3"/>
      <c r="AIQ277" s="3"/>
      <c r="AIR277" s="3"/>
      <c r="AIS277" s="3"/>
      <c r="AIT277" s="3"/>
      <c r="AIU277" s="3"/>
      <c r="AIV277" s="3"/>
      <c r="AIW277" s="3"/>
      <c r="AIX277" s="3"/>
      <c r="AIY277" s="3"/>
      <c r="AIZ277" s="3"/>
      <c r="AJA277" s="3"/>
      <c r="AJB277" s="3"/>
      <c r="AJC277" s="3"/>
      <c r="AJD277" s="3"/>
      <c r="AJE277" s="3"/>
      <c r="AJF277" s="3"/>
      <c r="AJG277" s="3"/>
      <c r="AJH277" s="3"/>
      <c r="AJI277" s="3"/>
      <c r="AJJ277" s="3"/>
      <c r="AJK277" s="3"/>
      <c r="AJL277" s="3"/>
      <c r="AJM277" s="3"/>
      <c r="AJN277" s="3"/>
      <c r="AJO277" s="3"/>
      <c r="AJP277" s="3"/>
      <c r="AJQ277" s="3"/>
      <c r="AJR277" s="3"/>
      <c r="AJS277" s="3"/>
      <c r="AJT277" s="3"/>
      <c r="AJU277" s="3"/>
      <c r="AJV277" s="3"/>
      <c r="AJW277" s="3"/>
      <c r="AJX277" s="3"/>
      <c r="AJY277" s="3"/>
      <c r="AJZ277" s="3"/>
      <c r="AKA277" s="3"/>
      <c r="AKB277" s="3"/>
      <c r="AKC277" s="3"/>
      <c r="AKD277" s="3"/>
      <c r="AKE277" s="3"/>
      <c r="AKF277" s="3"/>
      <c r="AKG277" s="3"/>
      <c r="AKH277" s="3"/>
      <c r="AKI277" s="3"/>
      <c r="AKJ277" s="3"/>
      <c r="AKK277" s="3"/>
      <c r="AKL277" s="3"/>
      <c r="AKM277" s="3"/>
      <c r="AKN277" s="3"/>
      <c r="AKO277" s="3"/>
      <c r="AKP277" s="3"/>
      <c r="AKQ277" s="3"/>
      <c r="AKR277" s="3"/>
      <c r="AKS277" s="3"/>
      <c r="AKT277" s="3"/>
      <c r="AKU277" s="3"/>
      <c r="AKV277" s="3"/>
      <c r="AKW277" s="3"/>
      <c r="AKX277" s="3"/>
      <c r="AKY277" s="3"/>
      <c r="AKZ277" s="3"/>
      <c r="ALA277" s="3"/>
      <c r="ALB277" s="3"/>
      <c r="ALC277" s="3"/>
      <c r="ALD277" s="3"/>
      <c r="ALE277" s="3"/>
      <c r="ALF277" s="3"/>
      <c r="ALG277" s="3"/>
      <c r="ALH277" s="3"/>
      <c r="ALI277" s="3"/>
      <c r="ALJ277" s="3"/>
      <c r="ALK277" s="3"/>
      <c r="ALL277" s="3"/>
      <c r="ALM277" s="3"/>
      <c r="ALN277" s="3"/>
      <c r="ALO277" s="3"/>
      <c r="ALP277" s="3"/>
      <c r="ALQ277" s="3"/>
      <c r="ALR277" s="3"/>
      <c r="ALS277" s="3"/>
      <c r="ALT277" s="3"/>
      <c r="ALU277" s="3"/>
      <c r="ALV277" s="3"/>
      <c r="ALW277" s="3"/>
      <c r="ALX277" s="3"/>
      <c r="ALY277" s="3"/>
      <c r="ALZ277" s="3"/>
    </row>
    <row r="278" spans="1:1014" s="2" customFormat="1" ht="15" customHeight="1" x14ac:dyDescent="0.2">
      <c r="A278" s="63"/>
      <c r="B278" s="64"/>
      <c r="C278" s="236"/>
      <c r="D278" s="236"/>
      <c r="E278" s="236"/>
      <c r="F278" s="237"/>
      <c r="G278" s="238"/>
      <c r="H278" s="239"/>
      <c r="I278" s="239"/>
      <c r="J278" s="241"/>
      <c r="K278" s="408" t="s">
        <v>364</v>
      </c>
      <c r="L278" s="408"/>
      <c r="M278" s="408"/>
      <c r="N278" s="408"/>
      <c r="O278" s="254"/>
      <c r="P278" s="9"/>
      <c r="IE278" s="3"/>
      <c r="IF278" s="3"/>
      <c r="IG278" s="3"/>
      <c r="IH278" s="3"/>
      <c r="II278" s="3"/>
      <c r="IJ278" s="3"/>
      <c r="IK278" s="3"/>
      <c r="IL278" s="3"/>
      <c r="IM278" s="3"/>
      <c r="IN278" s="3"/>
      <c r="IO278" s="3"/>
      <c r="IP278" s="3"/>
      <c r="IQ278" s="3"/>
      <c r="IR278" s="3"/>
      <c r="IS278" s="3"/>
      <c r="IT278" s="3"/>
      <c r="IU278" s="3"/>
      <c r="IV278" s="3"/>
      <c r="IW278" s="3"/>
      <c r="IX278" s="3"/>
      <c r="IY278" s="3"/>
      <c r="IZ278" s="3"/>
      <c r="JA278" s="3"/>
      <c r="JB278" s="3"/>
      <c r="JC278" s="3"/>
      <c r="JD278" s="3"/>
      <c r="JE278" s="3"/>
      <c r="JF278" s="3"/>
      <c r="JG278" s="3"/>
      <c r="JH278" s="3"/>
      <c r="JI278" s="3"/>
      <c r="JJ278" s="3"/>
      <c r="JK278" s="3"/>
      <c r="JL278" s="3"/>
      <c r="JM278" s="3"/>
      <c r="JN278" s="3"/>
      <c r="JO278" s="3"/>
      <c r="JP278" s="3"/>
      <c r="JQ278" s="3"/>
      <c r="JR278" s="3"/>
      <c r="JS278" s="3"/>
      <c r="JT278" s="3"/>
      <c r="JU278" s="3"/>
      <c r="JV278" s="3"/>
      <c r="JW278" s="3"/>
      <c r="JX278" s="3"/>
      <c r="JY278" s="3"/>
      <c r="JZ278" s="3"/>
      <c r="KA278" s="3"/>
      <c r="KB278" s="3"/>
      <c r="KC278" s="3"/>
      <c r="KD278" s="3"/>
      <c r="KE278" s="3"/>
      <c r="KF278" s="3"/>
      <c r="KG278" s="3"/>
      <c r="KH278" s="3"/>
      <c r="KI278" s="3"/>
      <c r="KJ278" s="3"/>
      <c r="KK278" s="3"/>
      <c r="KL278" s="3"/>
      <c r="KM278" s="3"/>
      <c r="KN278" s="3"/>
      <c r="KO278" s="3"/>
      <c r="KP278" s="3"/>
      <c r="KQ278" s="3"/>
      <c r="KR278" s="3"/>
      <c r="KS278" s="3"/>
      <c r="KT278" s="3"/>
      <c r="KU278" s="3"/>
      <c r="KV278" s="3"/>
      <c r="KW278" s="3"/>
      <c r="KX278" s="3"/>
      <c r="KY278" s="3"/>
      <c r="KZ278" s="3"/>
      <c r="LA278" s="3"/>
      <c r="LB278" s="3"/>
      <c r="LC278" s="3"/>
      <c r="LD278" s="3"/>
      <c r="LE278" s="3"/>
      <c r="LF278" s="3"/>
      <c r="LG278" s="3"/>
      <c r="LH278" s="3"/>
      <c r="LI278" s="3"/>
      <c r="LJ278" s="3"/>
      <c r="LK278" s="3"/>
      <c r="LL278" s="3"/>
      <c r="LM278" s="3"/>
      <c r="LN278" s="3"/>
      <c r="LO278" s="3"/>
      <c r="LP278" s="3"/>
      <c r="LQ278" s="3"/>
      <c r="LR278" s="3"/>
      <c r="LS278" s="3"/>
      <c r="LT278" s="3"/>
      <c r="LU278" s="3"/>
      <c r="LV278" s="3"/>
      <c r="LW278" s="3"/>
      <c r="LX278" s="3"/>
      <c r="LY278" s="3"/>
      <c r="LZ278" s="3"/>
      <c r="MA278" s="3"/>
      <c r="MB278" s="3"/>
      <c r="MC278" s="3"/>
      <c r="MD278" s="3"/>
      <c r="ME278" s="3"/>
      <c r="MF278" s="3"/>
      <c r="MG278" s="3"/>
      <c r="MH278" s="3"/>
      <c r="MI278" s="3"/>
      <c r="MJ278" s="3"/>
      <c r="MK278" s="3"/>
      <c r="ML278" s="3"/>
      <c r="MM278" s="3"/>
      <c r="MN278" s="3"/>
      <c r="MO278" s="3"/>
      <c r="MP278" s="3"/>
      <c r="MQ278" s="3"/>
      <c r="MR278" s="3"/>
      <c r="MS278" s="3"/>
      <c r="MT278" s="3"/>
      <c r="MU278" s="3"/>
      <c r="MV278" s="3"/>
      <c r="MW278" s="3"/>
      <c r="MX278" s="3"/>
      <c r="MY278" s="3"/>
      <c r="MZ278" s="3"/>
      <c r="NA278" s="3"/>
      <c r="NB278" s="3"/>
      <c r="NC278" s="3"/>
      <c r="ND278" s="3"/>
      <c r="NE278" s="3"/>
      <c r="NF278" s="3"/>
      <c r="NG278" s="3"/>
      <c r="NH278" s="3"/>
      <c r="NI278" s="3"/>
      <c r="NJ278" s="3"/>
      <c r="NK278" s="3"/>
      <c r="NL278" s="3"/>
      <c r="NM278" s="3"/>
      <c r="NN278" s="3"/>
      <c r="NO278" s="3"/>
      <c r="NP278" s="3"/>
      <c r="NQ278" s="3"/>
      <c r="NR278" s="3"/>
      <c r="NS278" s="3"/>
      <c r="NT278" s="3"/>
      <c r="NU278" s="3"/>
      <c r="NV278" s="3"/>
      <c r="NW278" s="3"/>
      <c r="NX278" s="3"/>
      <c r="NY278" s="3"/>
      <c r="NZ278" s="3"/>
      <c r="OA278" s="3"/>
      <c r="OB278" s="3"/>
      <c r="OC278" s="3"/>
      <c r="OD278" s="3"/>
      <c r="OE278" s="3"/>
      <c r="OF278" s="3"/>
      <c r="OG278" s="3"/>
      <c r="OH278" s="3"/>
      <c r="OI278" s="3"/>
      <c r="OJ278" s="3"/>
      <c r="OK278" s="3"/>
      <c r="OL278" s="3"/>
      <c r="OM278" s="3"/>
      <c r="ON278" s="3"/>
      <c r="OO278" s="3"/>
      <c r="OP278" s="3"/>
      <c r="OQ278" s="3"/>
      <c r="OR278" s="3"/>
      <c r="OS278" s="3"/>
      <c r="OT278" s="3"/>
      <c r="OU278" s="3"/>
      <c r="OV278" s="3"/>
      <c r="OW278" s="3"/>
      <c r="OX278" s="3"/>
      <c r="OY278" s="3"/>
      <c r="OZ278" s="3"/>
      <c r="PA278" s="3"/>
      <c r="PB278" s="3"/>
      <c r="PC278" s="3"/>
      <c r="PD278" s="3"/>
      <c r="PE278" s="3"/>
      <c r="PF278" s="3"/>
      <c r="PG278" s="3"/>
      <c r="PH278" s="3"/>
      <c r="PI278" s="3"/>
      <c r="PJ278" s="3"/>
      <c r="PK278" s="3"/>
      <c r="PL278" s="3"/>
      <c r="PM278" s="3"/>
      <c r="PN278" s="3"/>
      <c r="PO278" s="3"/>
      <c r="PP278" s="3"/>
      <c r="PQ278" s="3"/>
      <c r="PR278" s="3"/>
      <c r="PS278" s="3"/>
      <c r="PT278" s="3"/>
      <c r="PU278" s="3"/>
      <c r="PV278" s="3"/>
      <c r="PW278" s="3"/>
      <c r="PX278" s="3"/>
      <c r="PY278" s="3"/>
      <c r="PZ278" s="3"/>
      <c r="QA278" s="3"/>
      <c r="QB278" s="3"/>
      <c r="QC278" s="3"/>
      <c r="QD278" s="3"/>
      <c r="QE278" s="3"/>
      <c r="QF278" s="3"/>
      <c r="QG278" s="3"/>
      <c r="QH278" s="3"/>
      <c r="QI278" s="3"/>
      <c r="QJ278" s="3"/>
      <c r="QK278" s="3"/>
      <c r="QL278" s="3"/>
      <c r="QM278" s="3"/>
      <c r="QN278" s="3"/>
      <c r="QO278" s="3"/>
      <c r="QP278" s="3"/>
      <c r="QQ278" s="3"/>
      <c r="QR278" s="3"/>
      <c r="QS278" s="3"/>
      <c r="QT278" s="3"/>
      <c r="QU278" s="3"/>
      <c r="QV278" s="3"/>
      <c r="QW278" s="3"/>
      <c r="QX278" s="3"/>
      <c r="QY278" s="3"/>
      <c r="QZ278" s="3"/>
      <c r="RA278" s="3"/>
      <c r="RB278" s="3"/>
      <c r="RC278" s="3"/>
      <c r="RD278" s="3"/>
      <c r="RE278" s="3"/>
      <c r="RF278" s="3"/>
      <c r="RG278" s="3"/>
      <c r="RH278" s="3"/>
      <c r="RI278" s="3"/>
      <c r="RJ278" s="3"/>
      <c r="RK278" s="3"/>
      <c r="RL278" s="3"/>
      <c r="RM278" s="3"/>
      <c r="RN278" s="3"/>
      <c r="RO278" s="3"/>
      <c r="RP278" s="3"/>
      <c r="RQ278" s="3"/>
      <c r="RR278" s="3"/>
      <c r="RS278" s="3"/>
      <c r="RT278" s="3"/>
      <c r="RU278" s="3"/>
      <c r="RV278" s="3"/>
      <c r="RW278" s="3"/>
      <c r="RX278" s="3"/>
      <c r="RY278" s="3"/>
      <c r="RZ278" s="3"/>
      <c r="SA278" s="3"/>
      <c r="SB278" s="3"/>
      <c r="SC278" s="3"/>
      <c r="SD278" s="3"/>
      <c r="SE278" s="3"/>
      <c r="SF278" s="3"/>
      <c r="SG278" s="3"/>
      <c r="SH278" s="3"/>
      <c r="SI278" s="3"/>
      <c r="SJ278" s="3"/>
      <c r="SK278" s="3"/>
      <c r="SL278" s="3"/>
      <c r="SM278" s="3"/>
      <c r="SN278" s="3"/>
      <c r="SO278" s="3"/>
      <c r="SP278" s="3"/>
      <c r="SQ278" s="3"/>
      <c r="SR278" s="3"/>
      <c r="SS278" s="3"/>
      <c r="ST278" s="3"/>
      <c r="SU278" s="3"/>
      <c r="SV278" s="3"/>
      <c r="SW278" s="3"/>
      <c r="SX278" s="3"/>
      <c r="SY278" s="3"/>
      <c r="SZ278" s="3"/>
      <c r="TA278" s="3"/>
      <c r="TB278" s="3"/>
      <c r="TC278" s="3"/>
      <c r="TD278" s="3"/>
      <c r="TE278" s="3"/>
      <c r="TF278" s="3"/>
      <c r="TG278" s="3"/>
      <c r="TH278" s="3"/>
      <c r="TI278" s="3"/>
      <c r="TJ278" s="3"/>
      <c r="TK278" s="3"/>
      <c r="TL278" s="3"/>
      <c r="TM278" s="3"/>
      <c r="TN278" s="3"/>
      <c r="TO278" s="3"/>
      <c r="TP278" s="3"/>
      <c r="TQ278" s="3"/>
      <c r="TR278" s="3"/>
      <c r="TS278" s="3"/>
      <c r="TT278" s="3"/>
      <c r="TU278" s="3"/>
      <c r="TV278" s="3"/>
      <c r="TW278" s="3"/>
      <c r="TX278" s="3"/>
      <c r="TY278" s="3"/>
      <c r="TZ278" s="3"/>
      <c r="UA278" s="3"/>
      <c r="UB278" s="3"/>
      <c r="UC278" s="3"/>
      <c r="UD278" s="3"/>
      <c r="UE278" s="3"/>
      <c r="UF278" s="3"/>
      <c r="UG278" s="3"/>
      <c r="UH278" s="3"/>
      <c r="UI278" s="3"/>
      <c r="UJ278" s="3"/>
      <c r="UK278" s="3"/>
      <c r="UL278" s="3"/>
      <c r="UM278" s="3"/>
      <c r="UN278" s="3"/>
      <c r="UO278" s="3"/>
      <c r="UP278" s="3"/>
      <c r="UQ278" s="3"/>
      <c r="UR278" s="3"/>
      <c r="US278" s="3"/>
      <c r="UT278" s="3"/>
      <c r="UU278" s="3"/>
      <c r="UV278" s="3"/>
      <c r="UW278" s="3"/>
      <c r="UX278" s="3"/>
      <c r="UY278" s="3"/>
      <c r="UZ278" s="3"/>
      <c r="VA278" s="3"/>
      <c r="VB278" s="3"/>
      <c r="VC278" s="3"/>
      <c r="VD278" s="3"/>
      <c r="VE278" s="3"/>
      <c r="VF278" s="3"/>
      <c r="VG278" s="3"/>
      <c r="VH278" s="3"/>
      <c r="VI278" s="3"/>
      <c r="VJ278" s="3"/>
      <c r="VK278" s="3"/>
      <c r="VL278" s="3"/>
      <c r="VM278" s="3"/>
      <c r="VN278" s="3"/>
      <c r="VO278" s="3"/>
      <c r="VP278" s="3"/>
      <c r="VQ278" s="3"/>
      <c r="VR278" s="3"/>
      <c r="VS278" s="3"/>
      <c r="VT278" s="3"/>
      <c r="VU278" s="3"/>
      <c r="VV278" s="3"/>
      <c r="VW278" s="3"/>
      <c r="VX278" s="3"/>
      <c r="VY278" s="3"/>
      <c r="VZ278" s="3"/>
      <c r="WA278" s="3"/>
      <c r="WB278" s="3"/>
      <c r="WC278" s="3"/>
      <c r="WD278" s="3"/>
      <c r="WE278" s="3"/>
      <c r="WF278" s="3"/>
      <c r="WG278" s="3"/>
      <c r="WH278" s="3"/>
      <c r="WI278" s="3"/>
      <c r="WJ278" s="3"/>
      <c r="WK278" s="3"/>
      <c r="WL278" s="3"/>
      <c r="WM278" s="3"/>
      <c r="WN278" s="3"/>
      <c r="WO278" s="3"/>
      <c r="WP278" s="3"/>
      <c r="WQ278" s="3"/>
      <c r="WR278" s="3"/>
      <c r="WS278" s="3"/>
      <c r="WT278" s="3"/>
      <c r="WU278" s="3"/>
      <c r="WV278" s="3"/>
      <c r="WW278" s="3"/>
      <c r="WX278" s="3"/>
      <c r="WY278" s="3"/>
      <c r="WZ278" s="3"/>
      <c r="XA278" s="3"/>
      <c r="XB278" s="3"/>
      <c r="XC278" s="3"/>
      <c r="XD278" s="3"/>
      <c r="XE278" s="3"/>
      <c r="XF278" s="3"/>
      <c r="XG278" s="3"/>
      <c r="XH278" s="3"/>
      <c r="XI278" s="3"/>
      <c r="XJ278" s="3"/>
      <c r="XK278" s="3"/>
      <c r="XL278" s="3"/>
      <c r="XM278" s="3"/>
      <c r="XN278" s="3"/>
      <c r="XO278" s="3"/>
      <c r="XP278" s="3"/>
      <c r="XQ278" s="3"/>
      <c r="XR278" s="3"/>
      <c r="XS278" s="3"/>
      <c r="XT278" s="3"/>
      <c r="XU278" s="3"/>
      <c r="XV278" s="3"/>
      <c r="XW278" s="3"/>
      <c r="XX278" s="3"/>
      <c r="XY278" s="3"/>
      <c r="XZ278" s="3"/>
      <c r="YA278" s="3"/>
      <c r="YB278" s="3"/>
      <c r="YC278" s="3"/>
      <c r="YD278" s="3"/>
      <c r="YE278" s="3"/>
      <c r="YF278" s="3"/>
      <c r="YG278" s="3"/>
      <c r="YH278" s="3"/>
      <c r="YI278" s="3"/>
      <c r="YJ278" s="3"/>
      <c r="YK278" s="3"/>
      <c r="YL278" s="3"/>
      <c r="YM278" s="3"/>
      <c r="YN278" s="3"/>
      <c r="YO278" s="3"/>
      <c r="YP278" s="3"/>
      <c r="YQ278" s="3"/>
      <c r="YR278" s="3"/>
      <c r="YS278" s="3"/>
      <c r="YT278" s="3"/>
      <c r="YU278" s="3"/>
      <c r="YV278" s="3"/>
      <c r="YW278" s="3"/>
      <c r="YX278" s="3"/>
      <c r="YY278" s="3"/>
      <c r="YZ278" s="3"/>
      <c r="ZA278" s="3"/>
      <c r="ZB278" s="3"/>
      <c r="ZC278" s="3"/>
      <c r="ZD278" s="3"/>
      <c r="ZE278" s="3"/>
      <c r="ZF278" s="3"/>
      <c r="ZG278" s="3"/>
      <c r="ZH278" s="3"/>
      <c r="ZI278" s="3"/>
      <c r="ZJ278" s="3"/>
      <c r="ZK278" s="3"/>
      <c r="ZL278" s="3"/>
      <c r="ZM278" s="3"/>
      <c r="ZN278" s="3"/>
      <c r="ZO278" s="3"/>
      <c r="ZP278" s="3"/>
      <c r="ZQ278" s="3"/>
      <c r="ZR278" s="3"/>
      <c r="ZS278" s="3"/>
      <c r="ZT278" s="3"/>
      <c r="ZU278" s="3"/>
      <c r="ZV278" s="3"/>
      <c r="ZW278" s="3"/>
      <c r="ZX278" s="3"/>
      <c r="ZY278" s="3"/>
      <c r="ZZ278" s="3"/>
      <c r="AAA278" s="3"/>
      <c r="AAB278" s="3"/>
      <c r="AAC278" s="3"/>
      <c r="AAD278" s="3"/>
      <c r="AAE278" s="3"/>
      <c r="AAF278" s="3"/>
      <c r="AAG278" s="3"/>
      <c r="AAH278" s="3"/>
      <c r="AAI278" s="3"/>
      <c r="AAJ278" s="3"/>
      <c r="AAK278" s="3"/>
      <c r="AAL278" s="3"/>
      <c r="AAM278" s="3"/>
      <c r="AAN278" s="3"/>
      <c r="AAO278" s="3"/>
      <c r="AAP278" s="3"/>
      <c r="AAQ278" s="3"/>
      <c r="AAR278" s="3"/>
      <c r="AAS278" s="3"/>
      <c r="AAT278" s="3"/>
      <c r="AAU278" s="3"/>
      <c r="AAV278" s="3"/>
      <c r="AAW278" s="3"/>
      <c r="AAX278" s="3"/>
      <c r="AAY278" s="3"/>
      <c r="AAZ278" s="3"/>
      <c r="ABA278" s="3"/>
      <c r="ABB278" s="3"/>
      <c r="ABC278" s="3"/>
      <c r="ABD278" s="3"/>
      <c r="ABE278" s="3"/>
      <c r="ABF278" s="3"/>
      <c r="ABG278" s="3"/>
      <c r="ABH278" s="3"/>
      <c r="ABI278" s="3"/>
      <c r="ABJ278" s="3"/>
      <c r="ABK278" s="3"/>
      <c r="ABL278" s="3"/>
      <c r="ABM278" s="3"/>
      <c r="ABN278" s="3"/>
      <c r="ABO278" s="3"/>
      <c r="ABP278" s="3"/>
      <c r="ABQ278" s="3"/>
      <c r="ABR278" s="3"/>
      <c r="ABS278" s="3"/>
      <c r="ABT278" s="3"/>
      <c r="ABU278" s="3"/>
      <c r="ABV278" s="3"/>
      <c r="ABW278" s="3"/>
      <c r="ABX278" s="3"/>
      <c r="ABY278" s="3"/>
      <c r="ABZ278" s="3"/>
      <c r="ACA278" s="3"/>
      <c r="ACB278" s="3"/>
      <c r="ACC278" s="3"/>
      <c r="ACD278" s="3"/>
      <c r="ACE278" s="3"/>
      <c r="ACF278" s="3"/>
      <c r="ACG278" s="3"/>
      <c r="ACH278" s="3"/>
      <c r="ACI278" s="3"/>
      <c r="ACJ278" s="3"/>
      <c r="ACK278" s="3"/>
      <c r="ACL278" s="3"/>
      <c r="ACM278" s="3"/>
      <c r="ACN278" s="3"/>
      <c r="ACO278" s="3"/>
      <c r="ACP278" s="3"/>
      <c r="ACQ278" s="3"/>
      <c r="ACR278" s="3"/>
      <c r="ACS278" s="3"/>
      <c r="ACT278" s="3"/>
      <c r="ACU278" s="3"/>
      <c r="ACV278" s="3"/>
      <c r="ACW278" s="3"/>
      <c r="ACX278" s="3"/>
      <c r="ACY278" s="3"/>
      <c r="ACZ278" s="3"/>
      <c r="ADA278" s="3"/>
      <c r="ADB278" s="3"/>
      <c r="ADC278" s="3"/>
      <c r="ADD278" s="3"/>
      <c r="ADE278" s="3"/>
      <c r="ADF278" s="3"/>
      <c r="ADG278" s="3"/>
      <c r="ADH278" s="3"/>
      <c r="ADI278" s="3"/>
      <c r="ADJ278" s="3"/>
      <c r="ADK278" s="3"/>
      <c r="ADL278" s="3"/>
      <c r="ADM278" s="3"/>
      <c r="ADN278" s="3"/>
      <c r="ADO278" s="3"/>
      <c r="ADP278" s="3"/>
      <c r="ADQ278" s="3"/>
      <c r="ADR278" s="3"/>
      <c r="ADS278" s="3"/>
      <c r="ADT278" s="3"/>
      <c r="ADU278" s="3"/>
      <c r="ADV278" s="3"/>
      <c r="ADW278" s="3"/>
      <c r="ADX278" s="3"/>
      <c r="ADY278" s="3"/>
      <c r="ADZ278" s="3"/>
      <c r="AEA278" s="3"/>
      <c r="AEB278" s="3"/>
      <c r="AEC278" s="3"/>
      <c r="AED278" s="3"/>
      <c r="AEE278" s="3"/>
      <c r="AEF278" s="3"/>
      <c r="AEG278" s="3"/>
      <c r="AEH278" s="3"/>
      <c r="AEI278" s="3"/>
      <c r="AEJ278" s="3"/>
      <c r="AEK278" s="3"/>
      <c r="AEL278" s="3"/>
      <c r="AEM278" s="3"/>
      <c r="AEN278" s="3"/>
      <c r="AEO278" s="3"/>
      <c r="AEP278" s="3"/>
      <c r="AEQ278" s="3"/>
      <c r="AER278" s="3"/>
      <c r="AES278" s="3"/>
      <c r="AET278" s="3"/>
      <c r="AEU278" s="3"/>
      <c r="AEV278" s="3"/>
      <c r="AEW278" s="3"/>
      <c r="AEX278" s="3"/>
      <c r="AEY278" s="3"/>
      <c r="AEZ278" s="3"/>
      <c r="AFA278" s="3"/>
      <c r="AFB278" s="3"/>
      <c r="AFC278" s="3"/>
      <c r="AFD278" s="3"/>
      <c r="AFE278" s="3"/>
      <c r="AFF278" s="3"/>
      <c r="AFG278" s="3"/>
      <c r="AFH278" s="3"/>
      <c r="AFI278" s="3"/>
      <c r="AFJ278" s="3"/>
      <c r="AFK278" s="3"/>
      <c r="AFL278" s="3"/>
      <c r="AFM278" s="3"/>
      <c r="AFN278" s="3"/>
      <c r="AFO278" s="3"/>
      <c r="AFP278" s="3"/>
      <c r="AFQ278" s="3"/>
      <c r="AFR278" s="3"/>
      <c r="AFS278" s="3"/>
      <c r="AFT278" s="3"/>
      <c r="AFU278" s="3"/>
      <c r="AFV278" s="3"/>
      <c r="AFW278" s="3"/>
      <c r="AFX278" s="3"/>
      <c r="AFY278" s="3"/>
      <c r="AFZ278" s="3"/>
      <c r="AGA278" s="3"/>
      <c r="AGB278" s="3"/>
      <c r="AGC278" s="3"/>
      <c r="AGD278" s="3"/>
      <c r="AGE278" s="3"/>
      <c r="AGF278" s="3"/>
      <c r="AGG278" s="3"/>
      <c r="AGH278" s="3"/>
      <c r="AGI278" s="3"/>
      <c r="AGJ278" s="3"/>
      <c r="AGK278" s="3"/>
      <c r="AGL278" s="3"/>
      <c r="AGM278" s="3"/>
      <c r="AGN278" s="3"/>
      <c r="AGO278" s="3"/>
      <c r="AGP278" s="3"/>
      <c r="AGQ278" s="3"/>
      <c r="AGR278" s="3"/>
      <c r="AGS278" s="3"/>
      <c r="AGT278" s="3"/>
      <c r="AGU278" s="3"/>
      <c r="AGV278" s="3"/>
      <c r="AGW278" s="3"/>
      <c r="AGX278" s="3"/>
      <c r="AGY278" s="3"/>
      <c r="AGZ278" s="3"/>
      <c r="AHA278" s="3"/>
      <c r="AHB278" s="3"/>
      <c r="AHC278" s="3"/>
      <c r="AHD278" s="3"/>
      <c r="AHE278" s="3"/>
      <c r="AHF278" s="3"/>
      <c r="AHG278" s="3"/>
      <c r="AHH278" s="3"/>
      <c r="AHI278" s="3"/>
      <c r="AHJ278" s="3"/>
      <c r="AHK278" s="3"/>
      <c r="AHL278" s="3"/>
      <c r="AHM278" s="3"/>
      <c r="AHN278" s="3"/>
      <c r="AHO278" s="3"/>
      <c r="AHP278" s="3"/>
      <c r="AHQ278" s="3"/>
      <c r="AHR278" s="3"/>
      <c r="AHS278" s="3"/>
      <c r="AHT278" s="3"/>
      <c r="AHU278" s="3"/>
      <c r="AHV278" s="3"/>
      <c r="AHW278" s="3"/>
      <c r="AHX278" s="3"/>
      <c r="AHY278" s="3"/>
      <c r="AHZ278" s="3"/>
      <c r="AIA278" s="3"/>
      <c r="AIB278" s="3"/>
      <c r="AIC278" s="3"/>
      <c r="AID278" s="3"/>
      <c r="AIE278" s="3"/>
      <c r="AIF278" s="3"/>
      <c r="AIG278" s="3"/>
      <c r="AIH278" s="3"/>
      <c r="AII278" s="3"/>
      <c r="AIJ278" s="3"/>
      <c r="AIK278" s="3"/>
      <c r="AIL278" s="3"/>
      <c r="AIM278" s="3"/>
      <c r="AIN278" s="3"/>
      <c r="AIO278" s="3"/>
      <c r="AIP278" s="3"/>
      <c r="AIQ278" s="3"/>
      <c r="AIR278" s="3"/>
      <c r="AIS278" s="3"/>
      <c r="AIT278" s="3"/>
      <c r="AIU278" s="3"/>
      <c r="AIV278" s="3"/>
      <c r="AIW278" s="3"/>
      <c r="AIX278" s="3"/>
      <c r="AIY278" s="3"/>
      <c r="AIZ278" s="3"/>
      <c r="AJA278" s="3"/>
      <c r="AJB278" s="3"/>
      <c r="AJC278" s="3"/>
      <c r="AJD278" s="3"/>
      <c r="AJE278" s="3"/>
      <c r="AJF278" s="3"/>
      <c r="AJG278" s="3"/>
      <c r="AJH278" s="3"/>
      <c r="AJI278" s="3"/>
      <c r="AJJ278" s="3"/>
      <c r="AJK278" s="3"/>
      <c r="AJL278" s="3"/>
      <c r="AJM278" s="3"/>
      <c r="AJN278" s="3"/>
      <c r="AJO278" s="3"/>
      <c r="AJP278" s="3"/>
      <c r="AJQ278" s="3"/>
      <c r="AJR278" s="3"/>
      <c r="AJS278" s="3"/>
      <c r="AJT278" s="3"/>
      <c r="AJU278" s="3"/>
      <c r="AJV278" s="3"/>
      <c r="AJW278" s="3"/>
      <c r="AJX278" s="3"/>
      <c r="AJY278" s="3"/>
      <c r="AJZ278" s="3"/>
      <c r="AKA278" s="3"/>
      <c r="AKB278" s="3"/>
      <c r="AKC278" s="3"/>
      <c r="AKD278" s="3"/>
      <c r="AKE278" s="3"/>
      <c r="AKF278" s="3"/>
      <c r="AKG278" s="3"/>
      <c r="AKH278" s="3"/>
      <c r="AKI278" s="3"/>
      <c r="AKJ278" s="3"/>
      <c r="AKK278" s="3"/>
      <c r="AKL278" s="3"/>
      <c r="AKM278" s="3"/>
      <c r="AKN278" s="3"/>
      <c r="AKO278" s="3"/>
      <c r="AKP278" s="3"/>
      <c r="AKQ278" s="3"/>
      <c r="AKR278" s="3"/>
      <c r="AKS278" s="3"/>
      <c r="AKT278" s="3"/>
      <c r="AKU278" s="3"/>
      <c r="AKV278" s="3"/>
      <c r="AKW278" s="3"/>
      <c r="AKX278" s="3"/>
      <c r="AKY278" s="3"/>
      <c r="AKZ278" s="3"/>
      <c r="ALA278" s="3"/>
      <c r="ALB278" s="3"/>
      <c r="ALC278" s="3"/>
      <c r="ALD278" s="3"/>
      <c r="ALE278" s="3"/>
      <c r="ALF278" s="3"/>
      <c r="ALG278" s="3"/>
      <c r="ALH278" s="3"/>
      <c r="ALI278" s="3"/>
      <c r="ALJ278" s="3"/>
      <c r="ALK278" s="3"/>
      <c r="ALL278" s="3"/>
      <c r="ALM278" s="3"/>
      <c r="ALN278" s="3"/>
      <c r="ALO278" s="3"/>
      <c r="ALP278" s="3"/>
      <c r="ALQ278" s="3"/>
      <c r="ALR278" s="3"/>
      <c r="ALS278" s="3"/>
      <c r="ALT278" s="3"/>
      <c r="ALU278" s="3"/>
      <c r="ALV278" s="3"/>
      <c r="ALW278" s="3"/>
      <c r="ALX278" s="3"/>
      <c r="ALY278" s="3"/>
      <c r="ALZ278" s="3"/>
    </row>
    <row r="279" spans="1:1014" s="2" customFormat="1" ht="15" customHeight="1" x14ac:dyDescent="0.25">
      <c r="A279" s="63"/>
      <c r="B279" s="64"/>
      <c r="C279" s="236"/>
      <c r="D279" s="236"/>
      <c r="E279" s="236"/>
      <c r="F279" s="237"/>
      <c r="G279" s="238"/>
      <c r="H279" s="239"/>
      <c r="I279" s="239"/>
      <c r="J279" s="241"/>
      <c r="K279" s="186"/>
      <c r="L279" s="187"/>
      <c r="M279" s="187"/>
      <c r="N279" s="194"/>
      <c r="O279" s="254"/>
      <c r="P279" s="9"/>
      <c r="IE279" s="3"/>
      <c r="IF279" s="3"/>
      <c r="IG279" s="3"/>
      <c r="IH279" s="3"/>
      <c r="II279" s="3"/>
      <c r="IJ279" s="3"/>
      <c r="IK279" s="3"/>
      <c r="IL279" s="3"/>
      <c r="IM279" s="3"/>
      <c r="IN279" s="3"/>
      <c r="IO279" s="3"/>
      <c r="IP279" s="3"/>
      <c r="IQ279" s="3"/>
      <c r="IR279" s="3"/>
      <c r="IS279" s="3"/>
      <c r="IT279" s="3"/>
      <c r="IU279" s="3"/>
      <c r="IV279" s="3"/>
      <c r="IW279" s="3"/>
      <c r="IX279" s="3"/>
      <c r="IY279" s="3"/>
      <c r="IZ279" s="3"/>
      <c r="JA279" s="3"/>
      <c r="JB279" s="3"/>
      <c r="JC279" s="3"/>
      <c r="JD279" s="3"/>
      <c r="JE279" s="3"/>
      <c r="JF279" s="3"/>
      <c r="JG279" s="3"/>
      <c r="JH279" s="3"/>
      <c r="JI279" s="3"/>
      <c r="JJ279" s="3"/>
      <c r="JK279" s="3"/>
      <c r="JL279" s="3"/>
      <c r="JM279" s="3"/>
      <c r="JN279" s="3"/>
      <c r="JO279" s="3"/>
      <c r="JP279" s="3"/>
      <c r="JQ279" s="3"/>
      <c r="JR279" s="3"/>
      <c r="JS279" s="3"/>
      <c r="JT279" s="3"/>
      <c r="JU279" s="3"/>
      <c r="JV279" s="3"/>
      <c r="JW279" s="3"/>
      <c r="JX279" s="3"/>
      <c r="JY279" s="3"/>
      <c r="JZ279" s="3"/>
      <c r="KA279" s="3"/>
      <c r="KB279" s="3"/>
      <c r="KC279" s="3"/>
      <c r="KD279" s="3"/>
      <c r="KE279" s="3"/>
      <c r="KF279" s="3"/>
      <c r="KG279" s="3"/>
      <c r="KH279" s="3"/>
      <c r="KI279" s="3"/>
      <c r="KJ279" s="3"/>
      <c r="KK279" s="3"/>
      <c r="KL279" s="3"/>
      <c r="KM279" s="3"/>
      <c r="KN279" s="3"/>
      <c r="KO279" s="3"/>
      <c r="KP279" s="3"/>
      <c r="KQ279" s="3"/>
      <c r="KR279" s="3"/>
      <c r="KS279" s="3"/>
      <c r="KT279" s="3"/>
      <c r="KU279" s="3"/>
      <c r="KV279" s="3"/>
      <c r="KW279" s="3"/>
      <c r="KX279" s="3"/>
      <c r="KY279" s="3"/>
      <c r="KZ279" s="3"/>
      <c r="LA279" s="3"/>
      <c r="LB279" s="3"/>
      <c r="LC279" s="3"/>
      <c r="LD279" s="3"/>
      <c r="LE279" s="3"/>
      <c r="LF279" s="3"/>
      <c r="LG279" s="3"/>
      <c r="LH279" s="3"/>
      <c r="LI279" s="3"/>
      <c r="LJ279" s="3"/>
      <c r="LK279" s="3"/>
      <c r="LL279" s="3"/>
      <c r="LM279" s="3"/>
      <c r="LN279" s="3"/>
      <c r="LO279" s="3"/>
      <c r="LP279" s="3"/>
      <c r="LQ279" s="3"/>
      <c r="LR279" s="3"/>
      <c r="LS279" s="3"/>
      <c r="LT279" s="3"/>
      <c r="LU279" s="3"/>
      <c r="LV279" s="3"/>
      <c r="LW279" s="3"/>
      <c r="LX279" s="3"/>
      <c r="LY279" s="3"/>
      <c r="LZ279" s="3"/>
      <c r="MA279" s="3"/>
      <c r="MB279" s="3"/>
      <c r="MC279" s="3"/>
      <c r="MD279" s="3"/>
      <c r="ME279" s="3"/>
      <c r="MF279" s="3"/>
      <c r="MG279" s="3"/>
      <c r="MH279" s="3"/>
      <c r="MI279" s="3"/>
      <c r="MJ279" s="3"/>
      <c r="MK279" s="3"/>
      <c r="ML279" s="3"/>
      <c r="MM279" s="3"/>
      <c r="MN279" s="3"/>
      <c r="MO279" s="3"/>
      <c r="MP279" s="3"/>
      <c r="MQ279" s="3"/>
      <c r="MR279" s="3"/>
      <c r="MS279" s="3"/>
      <c r="MT279" s="3"/>
      <c r="MU279" s="3"/>
      <c r="MV279" s="3"/>
      <c r="MW279" s="3"/>
      <c r="MX279" s="3"/>
      <c r="MY279" s="3"/>
      <c r="MZ279" s="3"/>
      <c r="NA279" s="3"/>
      <c r="NB279" s="3"/>
      <c r="NC279" s="3"/>
      <c r="ND279" s="3"/>
      <c r="NE279" s="3"/>
      <c r="NF279" s="3"/>
      <c r="NG279" s="3"/>
      <c r="NH279" s="3"/>
      <c r="NI279" s="3"/>
      <c r="NJ279" s="3"/>
      <c r="NK279" s="3"/>
      <c r="NL279" s="3"/>
      <c r="NM279" s="3"/>
      <c r="NN279" s="3"/>
      <c r="NO279" s="3"/>
      <c r="NP279" s="3"/>
      <c r="NQ279" s="3"/>
      <c r="NR279" s="3"/>
      <c r="NS279" s="3"/>
      <c r="NT279" s="3"/>
      <c r="NU279" s="3"/>
      <c r="NV279" s="3"/>
      <c r="NW279" s="3"/>
      <c r="NX279" s="3"/>
      <c r="NY279" s="3"/>
      <c r="NZ279" s="3"/>
      <c r="OA279" s="3"/>
      <c r="OB279" s="3"/>
      <c r="OC279" s="3"/>
      <c r="OD279" s="3"/>
      <c r="OE279" s="3"/>
      <c r="OF279" s="3"/>
      <c r="OG279" s="3"/>
      <c r="OH279" s="3"/>
      <c r="OI279" s="3"/>
      <c r="OJ279" s="3"/>
      <c r="OK279" s="3"/>
      <c r="OL279" s="3"/>
      <c r="OM279" s="3"/>
      <c r="ON279" s="3"/>
      <c r="OO279" s="3"/>
      <c r="OP279" s="3"/>
      <c r="OQ279" s="3"/>
      <c r="OR279" s="3"/>
      <c r="OS279" s="3"/>
      <c r="OT279" s="3"/>
      <c r="OU279" s="3"/>
      <c r="OV279" s="3"/>
      <c r="OW279" s="3"/>
      <c r="OX279" s="3"/>
      <c r="OY279" s="3"/>
      <c r="OZ279" s="3"/>
      <c r="PA279" s="3"/>
      <c r="PB279" s="3"/>
      <c r="PC279" s="3"/>
      <c r="PD279" s="3"/>
      <c r="PE279" s="3"/>
      <c r="PF279" s="3"/>
      <c r="PG279" s="3"/>
      <c r="PH279" s="3"/>
      <c r="PI279" s="3"/>
      <c r="PJ279" s="3"/>
      <c r="PK279" s="3"/>
      <c r="PL279" s="3"/>
      <c r="PM279" s="3"/>
      <c r="PN279" s="3"/>
      <c r="PO279" s="3"/>
      <c r="PP279" s="3"/>
      <c r="PQ279" s="3"/>
      <c r="PR279" s="3"/>
      <c r="PS279" s="3"/>
      <c r="PT279" s="3"/>
      <c r="PU279" s="3"/>
      <c r="PV279" s="3"/>
      <c r="PW279" s="3"/>
      <c r="PX279" s="3"/>
      <c r="PY279" s="3"/>
      <c r="PZ279" s="3"/>
      <c r="QA279" s="3"/>
      <c r="QB279" s="3"/>
      <c r="QC279" s="3"/>
      <c r="QD279" s="3"/>
      <c r="QE279" s="3"/>
      <c r="QF279" s="3"/>
      <c r="QG279" s="3"/>
      <c r="QH279" s="3"/>
      <c r="QI279" s="3"/>
      <c r="QJ279" s="3"/>
      <c r="QK279" s="3"/>
      <c r="QL279" s="3"/>
      <c r="QM279" s="3"/>
      <c r="QN279" s="3"/>
      <c r="QO279" s="3"/>
      <c r="QP279" s="3"/>
      <c r="QQ279" s="3"/>
      <c r="QR279" s="3"/>
      <c r="QS279" s="3"/>
      <c r="QT279" s="3"/>
      <c r="QU279" s="3"/>
      <c r="QV279" s="3"/>
      <c r="QW279" s="3"/>
      <c r="QX279" s="3"/>
      <c r="QY279" s="3"/>
      <c r="QZ279" s="3"/>
      <c r="RA279" s="3"/>
      <c r="RB279" s="3"/>
      <c r="RC279" s="3"/>
      <c r="RD279" s="3"/>
      <c r="RE279" s="3"/>
      <c r="RF279" s="3"/>
      <c r="RG279" s="3"/>
      <c r="RH279" s="3"/>
      <c r="RI279" s="3"/>
      <c r="RJ279" s="3"/>
      <c r="RK279" s="3"/>
      <c r="RL279" s="3"/>
      <c r="RM279" s="3"/>
      <c r="RN279" s="3"/>
      <c r="RO279" s="3"/>
      <c r="RP279" s="3"/>
      <c r="RQ279" s="3"/>
      <c r="RR279" s="3"/>
      <c r="RS279" s="3"/>
      <c r="RT279" s="3"/>
      <c r="RU279" s="3"/>
      <c r="RV279" s="3"/>
      <c r="RW279" s="3"/>
      <c r="RX279" s="3"/>
      <c r="RY279" s="3"/>
      <c r="RZ279" s="3"/>
      <c r="SA279" s="3"/>
      <c r="SB279" s="3"/>
      <c r="SC279" s="3"/>
      <c r="SD279" s="3"/>
      <c r="SE279" s="3"/>
      <c r="SF279" s="3"/>
      <c r="SG279" s="3"/>
      <c r="SH279" s="3"/>
      <c r="SI279" s="3"/>
      <c r="SJ279" s="3"/>
      <c r="SK279" s="3"/>
      <c r="SL279" s="3"/>
      <c r="SM279" s="3"/>
      <c r="SN279" s="3"/>
      <c r="SO279" s="3"/>
      <c r="SP279" s="3"/>
      <c r="SQ279" s="3"/>
      <c r="SR279" s="3"/>
      <c r="SS279" s="3"/>
      <c r="ST279" s="3"/>
      <c r="SU279" s="3"/>
      <c r="SV279" s="3"/>
      <c r="SW279" s="3"/>
      <c r="SX279" s="3"/>
      <c r="SY279" s="3"/>
      <c r="SZ279" s="3"/>
      <c r="TA279" s="3"/>
      <c r="TB279" s="3"/>
      <c r="TC279" s="3"/>
      <c r="TD279" s="3"/>
      <c r="TE279" s="3"/>
      <c r="TF279" s="3"/>
      <c r="TG279" s="3"/>
      <c r="TH279" s="3"/>
      <c r="TI279" s="3"/>
      <c r="TJ279" s="3"/>
      <c r="TK279" s="3"/>
      <c r="TL279" s="3"/>
      <c r="TM279" s="3"/>
      <c r="TN279" s="3"/>
      <c r="TO279" s="3"/>
      <c r="TP279" s="3"/>
      <c r="TQ279" s="3"/>
      <c r="TR279" s="3"/>
      <c r="TS279" s="3"/>
      <c r="TT279" s="3"/>
      <c r="TU279" s="3"/>
      <c r="TV279" s="3"/>
      <c r="TW279" s="3"/>
      <c r="TX279" s="3"/>
      <c r="TY279" s="3"/>
      <c r="TZ279" s="3"/>
      <c r="UA279" s="3"/>
      <c r="UB279" s="3"/>
      <c r="UC279" s="3"/>
      <c r="UD279" s="3"/>
      <c r="UE279" s="3"/>
      <c r="UF279" s="3"/>
      <c r="UG279" s="3"/>
      <c r="UH279" s="3"/>
      <c r="UI279" s="3"/>
      <c r="UJ279" s="3"/>
      <c r="UK279" s="3"/>
      <c r="UL279" s="3"/>
      <c r="UM279" s="3"/>
      <c r="UN279" s="3"/>
      <c r="UO279" s="3"/>
      <c r="UP279" s="3"/>
      <c r="UQ279" s="3"/>
      <c r="UR279" s="3"/>
      <c r="US279" s="3"/>
      <c r="UT279" s="3"/>
      <c r="UU279" s="3"/>
      <c r="UV279" s="3"/>
      <c r="UW279" s="3"/>
      <c r="UX279" s="3"/>
      <c r="UY279" s="3"/>
      <c r="UZ279" s="3"/>
      <c r="VA279" s="3"/>
      <c r="VB279" s="3"/>
      <c r="VC279" s="3"/>
      <c r="VD279" s="3"/>
      <c r="VE279" s="3"/>
      <c r="VF279" s="3"/>
      <c r="VG279" s="3"/>
      <c r="VH279" s="3"/>
      <c r="VI279" s="3"/>
      <c r="VJ279" s="3"/>
      <c r="VK279" s="3"/>
      <c r="VL279" s="3"/>
      <c r="VM279" s="3"/>
      <c r="VN279" s="3"/>
      <c r="VO279" s="3"/>
      <c r="VP279" s="3"/>
      <c r="VQ279" s="3"/>
      <c r="VR279" s="3"/>
      <c r="VS279" s="3"/>
      <c r="VT279" s="3"/>
      <c r="VU279" s="3"/>
      <c r="VV279" s="3"/>
      <c r="VW279" s="3"/>
      <c r="VX279" s="3"/>
      <c r="VY279" s="3"/>
      <c r="VZ279" s="3"/>
      <c r="WA279" s="3"/>
      <c r="WB279" s="3"/>
      <c r="WC279" s="3"/>
      <c r="WD279" s="3"/>
      <c r="WE279" s="3"/>
      <c r="WF279" s="3"/>
      <c r="WG279" s="3"/>
      <c r="WH279" s="3"/>
      <c r="WI279" s="3"/>
      <c r="WJ279" s="3"/>
      <c r="WK279" s="3"/>
      <c r="WL279" s="3"/>
      <c r="WM279" s="3"/>
      <c r="WN279" s="3"/>
      <c r="WO279" s="3"/>
      <c r="WP279" s="3"/>
      <c r="WQ279" s="3"/>
      <c r="WR279" s="3"/>
      <c r="WS279" s="3"/>
      <c r="WT279" s="3"/>
      <c r="WU279" s="3"/>
      <c r="WV279" s="3"/>
      <c r="WW279" s="3"/>
      <c r="WX279" s="3"/>
      <c r="WY279" s="3"/>
      <c r="WZ279" s="3"/>
      <c r="XA279" s="3"/>
      <c r="XB279" s="3"/>
      <c r="XC279" s="3"/>
      <c r="XD279" s="3"/>
      <c r="XE279" s="3"/>
      <c r="XF279" s="3"/>
      <c r="XG279" s="3"/>
      <c r="XH279" s="3"/>
      <c r="XI279" s="3"/>
      <c r="XJ279" s="3"/>
      <c r="XK279" s="3"/>
      <c r="XL279" s="3"/>
      <c r="XM279" s="3"/>
      <c r="XN279" s="3"/>
      <c r="XO279" s="3"/>
      <c r="XP279" s="3"/>
      <c r="XQ279" s="3"/>
      <c r="XR279" s="3"/>
      <c r="XS279" s="3"/>
      <c r="XT279" s="3"/>
      <c r="XU279" s="3"/>
      <c r="XV279" s="3"/>
      <c r="XW279" s="3"/>
      <c r="XX279" s="3"/>
      <c r="XY279" s="3"/>
      <c r="XZ279" s="3"/>
      <c r="YA279" s="3"/>
      <c r="YB279" s="3"/>
      <c r="YC279" s="3"/>
      <c r="YD279" s="3"/>
      <c r="YE279" s="3"/>
      <c r="YF279" s="3"/>
      <c r="YG279" s="3"/>
      <c r="YH279" s="3"/>
      <c r="YI279" s="3"/>
      <c r="YJ279" s="3"/>
      <c r="YK279" s="3"/>
      <c r="YL279" s="3"/>
      <c r="YM279" s="3"/>
      <c r="YN279" s="3"/>
      <c r="YO279" s="3"/>
      <c r="YP279" s="3"/>
      <c r="YQ279" s="3"/>
      <c r="YR279" s="3"/>
      <c r="YS279" s="3"/>
      <c r="YT279" s="3"/>
      <c r="YU279" s="3"/>
      <c r="YV279" s="3"/>
      <c r="YW279" s="3"/>
      <c r="YX279" s="3"/>
      <c r="YY279" s="3"/>
      <c r="YZ279" s="3"/>
      <c r="ZA279" s="3"/>
      <c r="ZB279" s="3"/>
      <c r="ZC279" s="3"/>
      <c r="ZD279" s="3"/>
      <c r="ZE279" s="3"/>
      <c r="ZF279" s="3"/>
      <c r="ZG279" s="3"/>
      <c r="ZH279" s="3"/>
      <c r="ZI279" s="3"/>
      <c r="ZJ279" s="3"/>
      <c r="ZK279" s="3"/>
      <c r="ZL279" s="3"/>
      <c r="ZM279" s="3"/>
      <c r="ZN279" s="3"/>
      <c r="ZO279" s="3"/>
      <c r="ZP279" s="3"/>
      <c r="ZQ279" s="3"/>
      <c r="ZR279" s="3"/>
      <c r="ZS279" s="3"/>
      <c r="ZT279" s="3"/>
      <c r="ZU279" s="3"/>
      <c r="ZV279" s="3"/>
      <c r="ZW279" s="3"/>
      <c r="ZX279" s="3"/>
      <c r="ZY279" s="3"/>
      <c r="ZZ279" s="3"/>
      <c r="AAA279" s="3"/>
      <c r="AAB279" s="3"/>
      <c r="AAC279" s="3"/>
      <c r="AAD279" s="3"/>
      <c r="AAE279" s="3"/>
      <c r="AAF279" s="3"/>
      <c r="AAG279" s="3"/>
      <c r="AAH279" s="3"/>
      <c r="AAI279" s="3"/>
      <c r="AAJ279" s="3"/>
      <c r="AAK279" s="3"/>
      <c r="AAL279" s="3"/>
      <c r="AAM279" s="3"/>
      <c r="AAN279" s="3"/>
      <c r="AAO279" s="3"/>
      <c r="AAP279" s="3"/>
      <c r="AAQ279" s="3"/>
      <c r="AAR279" s="3"/>
      <c r="AAS279" s="3"/>
      <c r="AAT279" s="3"/>
      <c r="AAU279" s="3"/>
      <c r="AAV279" s="3"/>
      <c r="AAW279" s="3"/>
      <c r="AAX279" s="3"/>
      <c r="AAY279" s="3"/>
      <c r="AAZ279" s="3"/>
      <c r="ABA279" s="3"/>
      <c r="ABB279" s="3"/>
      <c r="ABC279" s="3"/>
      <c r="ABD279" s="3"/>
      <c r="ABE279" s="3"/>
      <c r="ABF279" s="3"/>
      <c r="ABG279" s="3"/>
      <c r="ABH279" s="3"/>
      <c r="ABI279" s="3"/>
      <c r="ABJ279" s="3"/>
      <c r="ABK279" s="3"/>
      <c r="ABL279" s="3"/>
      <c r="ABM279" s="3"/>
      <c r="ABN279" s="3"/>
      <c r="ABO279" s="3"/>
      <c r="ABP279" s="3"/>
      <c r="ABQ279" s="3"/>
      <c r="ABR279" s="3"/>
      <c r="ABS279" s="3"/>
      <c r="ABT279" s="3"/>
      <c r="ABU279" s="3"/>
      <c r="ABV279" s="3"/>
      <c r="ABW279" s="3"/>
      <c r="ABX279" s="3"/>
      <c r="ABY279" s="3"/>
      <c r="ABZ279" s="3"/>
      <c r="ACA279" s="3"/>
      <c r="ACB279" s="3"/>
      <c r="ACC279" s="3"/>
      <c r="ACD279" s="3"/>
      <c r="ACE279" s="3"/>
      <c r="ACF279" s="3"/>
      <c r="ACG279" s="3"/>
      <c r="ACH279" s="3"/>
      <c r="ACI279" s="3"/>
      <c r="ACJ279" s="3"/>
      <c r="ACK279" s="3"/>
      <c r="ACL279" s="3"/>
      <c r="ACM279" s="3"/>
      <c r="ACN279" s="3"/>
      <c r="ACO279" s="3"/>
      <c r="ACP279" s="3"/>
      <c r="ACQ279" s="3"/>
      <c r="ACR279" s="3"/>
      <c r="ACS279" s="3"/>
      <c r="ACT279" s="3"/>
      <c r="ACU279" s="3"/>
      <c r="ACV279" s="3"/>
      <c r="ACW279" s="3"/>
      <c r="ACX279" s="3"/>
      <c r="ACY279" s="3"/>
      <c r="ACZ279" s="3"/>
      <c r="ADA279" s="3"/>
      <c r="ADB279" s="3"/>
      <c r="ADC279" s="3"/>
      <c r="ADD279" s="3"/>
      <c r="ADE279" s="3"/>
      <c r="ADF279" s="3"/>
      <c r="ADG279" s="3"/>
      <c r="ADH279" s="3"/>
      <c r="ADI279" s="3"/>
      <c r="ADJ279" s="3"/>
      <c r="ADK279" s="3"/>
      <c r="ADL279" s="3"/>
      <c r="ADM279" s="3"/>
      <c r="ADN279" s="3"/>
      <c r="ADO279" s="3"/>
      <c r="ADP279" s="3"/>
      <c r="ADQ279" s="3"/>
      <c r="ADR279" s="3"/>
      <c r="ADS279" s="3"/>
      <c r="ADT279" s="3"/>
      <c r="ADU279" s="3"/>
      <c r="ADV279" s="3"/>
      <c r="ADW279" s="3"/>
      <c r="ADX279" s="3"/>
      <c r="ADY279" s="3"/>
      <c r="ADZ279" s="3"/>
      <c r="AEA279" s="3"/>
      <c r="AEB279" s="3"/>
      <c r="AEC279" s="3"/>
      <c r="AED279" s="3"/>
      <c r="AEE279" s="3"/>
      <c r="AEF279" s="3"/>
      <c r="AEG279" s="3"/>
      <c r="AEH279" s="3"/>
      <c r="AEI279" s="3"/>
      <c r="AEJ279" s="3"/>
      <c r="AEK279" s="3"/>
      <c r="AEL279" s="3"/>
      <c r="AEM279" s="3"/>
      <c r="AEN279" s="3"/>
      <c r="AEO279" s="3"/>
      <c r="AEP279" s="3"/>
      <c r="AEQ279" s="3"/>
      <c r="AER279" s="3"/>
      <c r="AES279" s="3"/>
      <c r="AET279" s="3"/>
      <c r="AEU279" s="3"/>
      <c r="AEV279" s="3"/>
      <c r="AEW279" s="3"/>
      <c r="AEX279" s="3"/>
      <c r="AEY279" s="3"/>
      <c r="AEZ279" s="3"/>
      <c r="AFA279" s="3"/>
      <c r="AFB279" s="3"/>
      <c r="AFC279" s="3"/>
      <c r="AFD279" s="3"/>
      <c r="AFE279" s="3"/>
      <c r="AFF279" s="3"/>
      <c r="AFG279" s="3"/>
      <c r="AFH279" s="3"/>
      <c r="AFI279" s="3"/>
      <c r="AFJ279" s="3"/>
      <c r="AFK279" s="3"/>
      <c r="AFL279" s="3"/>
      <c r="AFM279" s="3"/>
      <c r="AFN279" s="3"/>
      <c r="AFO279" s="3"/>
      <c r="AFP279" s="3"/>
      <c r="AFQ279" s="3"/>
      <c r="AFR279" s="3"/>
      <c r="AFS279" s="3"/>
      <c r="AFT279" s="3"/>
      <c r="AFU279" s="3"/>
      <c r="AFV279" s="3"/>
      <c r="AFW279" s="3"/>
      <c r="AFX279" s="3"/>
      <c r="AFY279" s="3"/>
      <c r="AFZ279" s="3"/>
      <c r="AGA279" s="3"/>
      <c r="AGB279" s="3"/>
      <c r="AGC279" s="3"/>
      <c r="AGD279" s="3"/>
      <c r="AGE279" s="3"/>
      <c r="AGF279" s="3"/>
      <c r="AGG279" s="3"/>
      <c r="AGH279" s="3"/>
      <c r="AGI279" s="3"/>
      <c r="AGJ279" s="3"/>
      <c r="AGK279" s="3"/>
      <c r="AGL279" s="3"/>
      <c r="AGM279" s="3"/>
      <c r="AGN279" s="3"/>
      <c r="AGO279" s="3"/>
      <c r="AGP279" s="3"/>
      <c r="AGQ279" s="3"/>
      <c r="AGR279" s="3"/>
      <c r="AGS279" s="3"/>
      <c r="AGT279" s="3"/>
      <c r="AGU279" s="3"/>
      <c r="AGV279" s="3"/>
      <c r="AGW279" s="3"/>
      <c r="AGX279" s="3"/>
      <c r="AGY279" s="3"/>
      <c r="AGZ279" s="3"/>
      <c r="AHA279" s="3"/>
      <c r="AHB279" s="3"/>
      <c r="AHC279" s="3"/>
      <c r="AHD279" s="3"/>
      <c r="AHE279" s="3"/>
      <c r="AHF279" s="3"/>
      <c r="AHG279" s="3"/>
      <c r="AHH279" s="3"/>
      <c r="AHI279" s="3"/>
      <c r="AHJ279" s="3"/>
      <c r="AHK279" s="3"/>
      <c r="AHL279" s="3"/>
      <c r="AHM279" s="3"/>
      <c r="AHN279" s="3"/>
      <c r="AHO279" s="3"/>
      <c r="AHP279" s="3"/>
      <c r="AHQ279" s="3"/>
      <c r="AHR279" s="3"/>
      <c r="AHS279" s="3"/>
      <c r="AHT279" s="3"/>
      <c r="AHU279" s="3"/>
      <c r="AHV279" s="3"/>
      <c r="AHW279" s="3"/>
      <c r="AHX279" s="3"/>
      <c r="AHY279" s="3"/>
      <c r="AHZ279" s="3"/>
      <c r="AIA279" s="3"/>
      <c r="AIB279" s="3"/>
      <c r="AIC279" s="3"/>
      <c r="AID279" s="3"/>
      <c r="AIE279" s="3"/>
      <c r="AIF279" s="3"/>
      <c r="AIG279" s="3"/>
      <c r="AIH279" s="3"/>
      <c r="AII279" s="3"/>
      <c r="AIJ279" s="3"/>
      <c r="AIK279" s="3"/>
      <c r="AIL279" s="3"/>
      <c r="AIM279" s="3"/>
      <c r="AIN279" s="3"/>
      <c r="AIO279" s="3"/>
      <c r="AIP279" s="3"/>
      <c r="AIQ279" s="3"/>
      <c r="AIR279" s="3"/>
      <c r="AIS279" s="3"/>
      <c r="AIT279" s="3"/>
      <c r="AIU279" s="3"/>
      <c r="AIV279" s="3"/>
      <c r="AIW279" s="3"/>
      <c r="AIX279" s="3"/>
      <c r="AIY279" s="3"/>
      <c r="AIZ279" s="3"/>
      <c r="AJA279" s="3"/>
      <c r="AJB279" s="3"/>
      <c r="AJC279" s="3"/>
      <c r="AJD279" s="3"/>
      <c r="AJE279" s="3"/>
      <c r="AJF279" s="3"/>
      <c r="AJG279" s="3"/>
      <c r="AJH279" s="3"/>
      <c r="AJI279" s="3"/>
      <c r="AJJ279" s="3"/>
      <c r="AJK279" s="3"/>
      <c r="AJL279" s="3"/>
      <c r="AJM279" s="3"/>
      <c r="AJN279" s="3"/>
      <c r="AJO279" s="3"/>
      <c r="AJP279" s="3"/>
      <c r="AJQ279" s="3"/>
      <c r="AJR279" s="3"/>
      <c r="AJS279" s="3"/>
      <c r="AJT279" s="3"/>
      <c r="AJU279" s="3"/>
      <c r="AJV279" s="3"/>
      <c r="AJW279" s="3"/>
      <c r="AJX279" s="3"/>
      <c r="AJY279" s="3"/>
      <c r="AJZ279" s="3"/>
      <c r="AKA279" s="3"/>
      <c r="AKB279" s="3"/>
      <c r="AKC279" s="3"/>
      <c r="AKD279" s="3"/>
      <c r="AKE279" s="3"/>
      <c r="AKF279" s="3"/>
      <c r="AKG279" s="3"/>
      <c r="AKH279" s="3"/>
      <c r="AKI279" s="3"/>
      <c r="AKJ279" s="3"/>
      <c r="AKK279" s="3"/>
      <c r="AKL279" s="3"/>
      <c r="AKM279" s="3"/>
      <c r="AKN279" s="3"/>
      <c r="AKO279" s="3"/>
      <c r="AKP279" s="3"/>
      <c r="AKQ279" s="3"/>
      <c r="AKR279" s="3"/>
      <c r="AKS279" s="3"/>
      <c r="AKT279" s="3"/>
      <c r="AKU279" s="3"/>
      <c r="AKV279" s="3"/>
      <c r="AKW279" s="3"/>
      <c r="AKX279" s="3"/>
      <c r="AKY279" s="3"/>
      <c r="AKZ279" s="3"/>
      <c r="ALA279" s="3"/>
      <c r="ALB279" s="3"/>
      <c r="ALC279" s="3"/>
      <c r="ALD279" s="3"/>
      <c r="ALE279" s="3"/>
      <c r="ALF279" s="3"/>
      <c r="ALG279" s="3"/>
      <c r="ALH279" s="3"/>
      <c r="ALI279" s="3"/>
      <c r="ALJ279" s="3"/>
      <c r="ALK279" s="3"/>
      <c r="ALL279" s="3"/>
      <c r="ALM279" s="3"/>
      <c r="ALN279" s="3"/>
      <c r="ALO279" s="3"/>
      <c r="ALP279" s="3"/>
      <c r="ALQ279" s="3"/>
      <c r="ALR279" s="3"/>
      <c r="ALS279" s="3"/>
      <c r="ALT279" s="3"/>
      <c r="ALU279" s="3"/>
      <c r="ALV279" s="3"/>
      <c r="ALW279" s="3"/>
      <c r="ALX279" s="3"/>
      <c r="ALY279" s="3"/>
      <c r="ALZ279" s="3"/>
    </row>
    <row r="280" spans="1:1014" s="2" customFormat="1" ht="15" customHeight="1" x14ac:dyDescent="0.25">
      <c r="A280" s="63"/>
      <c r="B280" s="64"/>
      <c r="C280" s="236"/>
      <c r="D280" s="236"/>
      <c r="E280" s="236"/>
      <c r="F280" s="237"/>
      <c r="G280" s="238"/>
      <c r="H280" s="239"/>
      <c r="I280" s="239"/>
      <c r="J280" s="241"/>
      <c r="K280" s="186"/>
      <c r="L280" s="187"/>
      <c r="M280" s="187"/>
      <c r="N280" s="194"/>
      <c r="O280" s="254"/>
      <c r="P280" s="9"/>
      <c r="IE280" s="3"/>
      <c r="IF280" s="3"/>
      <c r="IG280" s="3"/>
      <c r="IH280" s="3"/>
      <c r="II280" s="3"/>
      <c r="IJ280" s="3"/>
      <c r="IK280" s="3"/>
      <c r="IL280" s="3"/>
      <c r="IM280" s="3"/>
      <c r="IN280" s="3"/>
      <c r="IO280" s="3"/>
      <c r="IP280" s="3"/>
      <c r="IQ280" s="3"/>
      <c r="IR280" s="3"/>
      <c r="IS280" s="3"/>
      <c r="IT280" s="3"/>
      <c r="IU280" s="3"/>
      <c r="IV280" s="3"/>
      <c r="IW280" s="3"/>
      <c r="IX280" s="3"/>
      <c r="IY280" s="3"/>
      <c r="IZ280" s="3"/>
      <c r="JA280" s="3"/>
      <c r="JB280" s="3"/>
      <c r="JC280" s="3"/>
      <c r="JD280" s="3"/>
      <c r="JE280" s="3"/>
      <c r="JF280" s="3"/>
      <c r="JG280" s="3"/>
      <c r="JH280" s="3"/>
      <c r="JI280" s="3"/>
      <c r="JJ280" s="3"/>
      <c r="JK280" s="3"/>
      <c r="JL280" s="3"/>
      <c r="JM280" s="3"/>
      <c r="JN280" s="3"/>
      <c r="JO280" s="3"/>
      <c r="JP280" s="3"/>
      <c r="JQ280" s="3"/>
      <c r="JR280" s="3"/>
      <c r="JS280" s="3"/>
      <c r="JT280" s="3"/>
      <c r="JU280" s="3"/>
      <c r="JV280" s="3"/>
      <c r="JW280" s="3"/>
      <c r="JX280" s="3"/>
      <c r="JY280" s="3"/>
      <c r="JZ280" s="3"/>
      <c r="KA280" s="3"/>
      <c r="KB280" s="3"/>
      <c r="KC280" s="3"/>
      <c r="KD280" s="3"/>
      <c r="KE280" s="3"/>
      <c r="KF280" s="3"/>
      <c r="KG280" s="3"/>
      <c r="KH280" s="3"/>
      <c r="KI280" s="3"/>
      <c r="KJ280" s="3"/>
      <c r="KK280" s="3"/>
      <c r="KL280" s="3"/>
      <c r="KM280" s="3"/>
      <c r="KN280" s="3"/>
      <c r="KO280" s="3"/>
      <c r="KP280" s="3"/>
      <c r="KQ280" s="3"/>
      <c r="KR280" s="3"/>
      <c r="KS280" s="3"/>
      <c r="KT280" s="3"/>
      <c r="KU280" s="3"/>
      <c r="KV280" s="3"/>
      <c r="KW280" s="3"/>
      <c r="KX280" s="3"/>
      <c r="KY280" s="3"/>
      <c r="KZ280" s="3"/>
      <c r="LA280" s="3"/>
      <c r="LB280" s="3"/>
      <c r="LC280" s="3"/>
      <c r="LD280" s="3"/>
      <c r="LE280" s="3"/>
      <c r="LF280" s="3"/>
      <c r="LG280" s="3"/>
      <c r="LH280" s="3"/>
      <c r="LI280" s="3"/>
      <c r="LJ280" s="3"/>
      <c r="LK280" s="3"/>
      <c r="LL280" s="3"/>
      <c r="LM280" s="3"/>
      <c r="LN280" s="3"/>
      <c r="LO280" s="3"/>
      <c r="LP280" s="3"/>
      <c r="LQ280" s="3"/>
      <c r="LR280" s="3"/>
      <c r="LS280" s="3"/>
      <c r="LT280" s="3"/>
      <c r="LU280" s="3"/>
      <c r="LV280" s="3"/>
      <c r="LW280" s="3"/>
      <c r="LX280" s="3"/>
      <c r="LY280" s="3"/>
      <c r="LZ280" s="3"/>
      <c r="MA280" s="3"/>
      <c r="MB280" s="3"/>
      <c r="MC280" s="3"/>
      <c r="MD280" s="3"/>
      <c r="ME280" s="3"/>
      <c r="MF280" s="3"/>
      <c r="MG280" s="3"/>
      <c r="MH280" s="3"/>
      <c r="MI280" s="3"/>
      <c r="MJ280" s="3"/>
      <c r="MK280" s="3"/>
      <c r="ML280" s="3"/>
      <c r="MM280" s="3"/>
      <c r="MN280" s="3"/>
      <c r="MO280" s="3"/>
      <c r="MP280" s="3"/>
      <c r="MQ280" s="3"/>
      <c r="MR280" s="3"/>
      <c r="MS280" s="3"/>
      <c r="MT280" s="3"/>
      <c r="MU280" s="3"/>
      <c r="MV280" s="3"/>
      <c r="MW280" s="3"/>
      <c r="MX280" s="3"/>
      <c r="MY280" s="3"/>
      <c r="MZ280" s="3"/>
      <c r="NA280" s="3"/>
      <c r="NB280" s="3"/>
      <c r="NC280" s="3"/>
      <c r="ND280" s="3"/>
      <c r="NE280" s="3"/>
      <c r="NF280" s="3"/>
      <c r="NG280" s="3"/>
      <c r="NH280" s="3"/>
      <c r="NI280" s="3"/>
      <c r="NJ280" s="3"/>
      <c r="NK280" s="3"/>
      <c r="NL280" s="3"/>
      <c r="NM280" s="3"/>
      <c r="NN280" s="3"/>
      <c r="NO280" s="3"/>
      <c r="NP280" s="3"/>
      <c r="NQ280" s="3"/>
      <c r="NR280" s="3"/>
      <c r="NS280" s="3"/>
      <c r="NT280" s="3"/>
      <c r="NU280" s="3"/>
      <c r="NV280" s="3"/>
      <c r="NW280" s="3"/>
      <c r="NX280" s="3"/>
      <c r="NY280" s="3"/>
      <c r="NZ280" s="3"/>
      <c r="OA280" s="3"/>
      <c r="OB280" s="3"/>
      <c r="OC280" s="3"/>
      <c r="OD280" s="3"/>
      <c r="OE280" s="3"/>
      <c r="OF280" s="3"/>
      <c r="OG280" s="3"/>
      <c r="OH280" s="3"/>
      <c r="OI280" s="3"/>
      <c r="OJ280" s="3"/>
      <c r="OK280" s="3"/>
      <c r="OL280" s="3"/>
      <c r="OM280" s="3"/>
      <c r="ON280" s="3"/>
      <c r="OO280" s="3"/>
      <c r="OP280" s="3"/>
      <c r="OQ280" s="3"/>
      <c r="OR280" s="3"/>
      <c r="OS280" s="3"/>
      <c r="OT280" s="3"/>
      <c r="OU280" s="3"/>
      <c r="OV280" s="3"/>
      <c r="OW280" s="3"/>
      <c r="OX280" s="3"/>
      <c r="OY280" s="3"/>
      <c r="OZ280" s="3"/>
      <c r="PA280" s="3"/>
      <c r="PB280" s="3"/>
      <c r="PC280" s="3"/>
      <c r="PD280" s="3"/>
      <c r="PE280" s="3"/>
      <c r="PF280" s="3"/>
      <c r="PG280" s="3"/>
      <c r="PH280" s="3"/>
      <c r="PI280" s="3"/>
      <c r="PJ280" s="3"/>
      <c r="PK280" s="3"/>
      <c r="PL280" s="3"/>
      <c r="PM280" s="3"/>
      <c r="PN280" s="3"/>
      <c r="PO280" s="3"/>
      <c r="PP280" s="3"/>
      <c r="PQ280" s="3"/>
      <c r="PR280" s="3"/>
      <c r="PS280" s="3"/>
      <c r="PT280" s="3"/>
      <c r="PU280" s="3"/>
      <c r="PV280" s="3"/>
      <c r="PW280" s="3"/>
      <c r="PX280" s="3"/>
      <c r="PY280" s="3"/>
      <c r="PZ280" s="3"/>
      <c r="QA280" s="3"/>
      <c r="QB280" s="3"/>
      <c r="QC280" s="3"/>
      <c r="QD280" s="3"/>
      <c r="QE280" s="3"/>
      <c r="QF280" s="3"/>
      <c r="QG280" s="3"/>
      <c r="QH280" s="3"/>
      <c r="QI280" s="3"/>
      <c r="QJ280" s="3"/>
      <c r="QK280" s="3"/>
      <c r="QL280" s="3"/>
      <c r="QM280" s="3"/>
      <c r="QN280" s="3"/>
      <c r="QO280" s="3"/>
      <c r="QP280" s="3"/>
      <c r="QQ280" s="3"/>
      <c r="QR280" s="3"/>
      <c r="QS280" s="3"/>
      <c r="QT280" s="3"/>
      <c r="QU280" s="3"/>
      <c r="QV280" s="3"/>
      <c r="QW280" s="3"/>
      <c r="QX280" s="3"/>
      <c r="QY280" s="3"/>
      <c r="QZ280" s="3"/>
      <c r="RA280" s="3"/>
      <c r="RB280" s="3"/>
      <c r="RC280" s="3"/>
      <c r="RD280" s="3"/>
      <c r="RE280" s="3"/>
      <c r="RF280" s="3"/>
      <c r="RG280" s="3"/>
      <c r="RH280" s="3"/>
      <c r="RI280" s="3"/>
      <c r="RJ280" s="3"/>
      <c r="RK280" s="3"/>
      <c r="RL280" s="3"/>
      <c r="RM280" s="3"/>
      <c r="RN280" s="3"/>
      <c r="RO280" s="3"/>
      <c r="RP280" s="3"/>
      <c r="RQ280" s="3"/>
      <c r="RR280" s="3"/>
      <c r="RS280" s="3"/>
      <c r="RT280" s="3"/>
      <c r="RU280" s="3"/>
      <c r="RV280" s="3"/>
      <c r="RW280" s="3"/>
      <c r="RX280" s="3"/>
      <c r="RY280" s="3"/>
      <c r="RZ280" s="3"/>
      <c r="SA280" s="3"/>
      <c r="SB280" s="3"/>
      <c r="SC280" s="3"/>
      <c r="SD280" s="3"/>
      <c r="SE280" s="3"/>
      <c r="SF280" s="3"/>
      <c r="SG280" s="3"/>
      <c r="SH280" s="3"/>
      <c r="SI280" s="3"/>
      <c r="SJ280" s="3"/>
      <c r="SK280" s="3"/>
      <c r="SL280" s="3"/>
      <c r="SM280" s="3"/>
      <c r="SN280" s="3"/>
      <c r="SO280" s="3"/>
      <c r="SP280" s="3"/>
      <c r="SQ280" s="3"/>
      <c r="SR280" s="3"/>
      <c r="SS280" s="3"/>
      <c r="ST280" s="3"/>
      <c r="SU280" s="3"/>
      <c r="SV280" s="3"/>
      <c r="SW280" s="3"/>
      <c r="SX280" s="3"/>
      <c r="SY280" s="3"/>
      <c r="SZ280" s="3"/>
      <c r="TA280" s="3"/>
      <c r="TB280" s="3"/>
      <c r="TC280" s="3"/>
      <c r="TD280" s="3"/>
      <c r="TE280" s="3"/>
      <c r="TF280" s="3"/>
      <c r="TG280" s="3"/>
      <c r="TH280" s="3"/>
      <c r="TI280" s="3"/>
      <c r="TJ280" s="3"/>
      <c r="TK280" s="3"/>
      <c r="TL280" s="3"/>
      <c r="TM280" s="3"/>
      <c r="TN280" s="3"/>
      <c r="TO280" s="3"/>
      <c r="TP280" s="3"/>
      <c r="TQ280" s="3"/>
      <c r="TR280" s="3"/>
      <c r="TS280" s="3"/>
      <c r="TT280" s="3"/>
      <c r="TU280" s="3"/>
      <c r="TV280" s="3"/>
      <c r="TW280" s="3"/>
      <c r="TX280" s="3"/>
      <c r="TY280" s="3"/>
      <c r="TZ280" s="3"/>
      <c r="UA280" s="3"/>
      <c r="UB280" s="3"/>
      <c r="UC280" s="3"/>
      <c r="UD280" s="3"/>
      <c r="UE280" s="3"/>
      <c r="UF280" s="3"/>
      <c r="UG280" s="3"/>
      <c r="UH280" s="3"/>
      <c r="UI280" s="3"/>
      <c r="UJ280" s="3"/>
      <c r="UK280" s="3"/>
      <c r="UL280" s="3"/>
      <c r="UM280" s="3"/>
      <c r="UN280" s="3"/>
      <c r="UO280" s="3"/>
      <c r="UP280" s="3"/>
      <c r="UQ280" s="3"/>
      <c r="UR280" s="3"/>
      <c r="US280" s="3"/>
      <c r="UT280" s="3"/>
      <c r="UU280" s="3"/>
      <c r="UV280" s="3"/>
      <c r="UW280" s="3"/>
      <c r="UX280" s="3"/>
      <c r="UY280" s="3"/>
      <c r="UZ280" s="3"/>
      <c r="VA280" s="3"/>
      <c r="VB280" s="3"/>
      <c r="VC280" s="3"/>
      <c r="VD280" s="3"/>
      <c r="VE280" s="3"/>
      <c r="VF280" s="3"/>
      <c r="VG280" s="3"/>
      <c r="VH280" s="3"/>
      <c r="VI280" s="3"/>
      <c r="VJ280" s="3"/>
      <c r="VK280" s="3"/>
      <c r="VL280" s="3"/>
      <c r="VM280" s="3"/>
      <c r="VN280" s="3"/>
      <c r="VO280" s="3"/>
      <c r="VP280" s="3"/>
      <c r="VQ280" s="3"/>
      <c r="VR280" s="3"/>
      <c r="VS280" s="3"/>
      <c r="VT280" s="3"/>
      <c r="VU280" s="3"/>
      <c r="VV280" s="3"/>
      <c r="VW280" s="3"/>
      <c r="VX280" s="3"/>
      <c r="VY280" s="3"/>
      <c r="VZ280" s="3"/>
      <c r="WA280" s="3"/>
      <c r="WB280" s="3"/>
      <c r="WC280" s="3"/>
      <c r="WD280" s="3"/>
      <c r="WE280" s="3"/>
      <c r="WF280" s="3"/>
      <c r="WG280" s="3"/>
      <c r="WH280" s="3"/>
      <c r="WI280" s="3"/>
      <c r="WJ280" s="3"/>
      <c r="WK280" s="3"/>
      <c r="WL280" s="3"/>
      <c r="WM280" s="3"/>
      <c r="WN280" s="3"/>
      <c r="WO280" s="3"/>
      <c r="WP280" s="3"/>
      <c r="WQ280" s="3"/>
      <c r="WR280" s="3"/>
      <c r="WS280" s="3"/>
      <c r="WT280" s="3"/>
      <c r="WU280" s="3"/>
      <c r="WV280" s="3"/>
      <c r="WW280" s="3"/>
      <c r="WX280" s="3"/>
      <c r="WY280" s="3"/>
      <c r="WZ280" s="3"/>
      <c r="XA280" s="3"/>
      <c r="XB280" s="3"/>
      <c r="XC280" s="3"/>
      <c r="XD280" s="3"/>
      <c r="XE280" s="3"/>
      <c r="XF280" s="3"/>
      <c r="XG280" s="3"/>
      <c r="XH280" s="3"/>
      <c r="XI280" s="3"/>
      <c r="XJ280" s="3"/>
      <c r="XK280" s="3"/>
      <c r="XL280" s="3"/>
      <c r="XM280" s="3"/>
      <c r="XN280" s="3"/>
      <c r="XO280" s="3"/>
      <c r="XP280" s="3"/>
      <c r="XQ280" s="3"/>
      <c r="XR280" s="3"/>
      <c r="XS280" s="3"/>
      <c r="XT280" s="3"/>
      <c r="XU280" s="3"/>
      <c r="XV280" s="3"/>
      <c r="XW280" s="3"/>
      <c r="XX280" s="3"/>
      <c r="XY280" s="3"/>
      <c r="XZ280" s="3"/>
      <c r="YA280" s="3"/>
      <c r="YB280" s="3"/>
      <c r="YC280" s="3"/>
      <c r="YD280" s="3"/>
      <c r="YE280" s="3"/>
      <c r="YF280" s="3"/>
      <c r="YG280" s="3"/>
      <c r="YH280" s="3"/>
      <c r="YI280" s="3"/>
      <c r="YJ280" s="3"/>
      <c r="YK280" s="3"/>
      <c r="YL280" s="3"/>
      <c r="YM280" s="3"/>
      <c r="YN280" s="3"/>
      <c r="YO280" s="3"/>
      <c r="YP280" s="3"/>
      <c r="YQ280" s="3"/>
      <c r="YR280" s="3"/>
      <c r="YS280" s="3"/>
      <c r="YT280" s="3"/>
      <c r="YU280" s="3"/>
      <c r="YV280" s="3"/>
      <c r="YW280" s="3"/>
      <c r="YX280" s="3"/>
      <c r="YY280" s="3"/>
      <c r="YZ280" s="3"/>
      <c r="ZA280" s="3"/>
      <c r="ZB280" s="3"/>
      <c r="ZC280" s="3"/>
      <c r="ZD280" s="3"/>
      <c r="ZE280" s="3"/>
      <c r="ZF280" s="3"/>
      <c r="ZG280" s="3"/>
      <c r="ZH280" s="3"/>
      <c r="ZI280" s="3"/>
      <c r="ZJ280" s="3"/>
      <c r="ZK280" s="3"/>
      <c r="ZL280" s="3"/>
      <c r="ZM280" s="3"/>
      <c r="ZN280" s="3"/>
      <c r="ZO280" s="3"/>
      <c r="ZP280" s="3"/>
      <c r="ZQ280" s="3"/>
      <c r="ZR280" s="3"/>
      <c r="ZS280" s="3"/>
      <c r="ZT280" s="3"/>
      <c r="ZU280" s="3"/>
      <c r="ZV280" s="3"/>
      <c r="ZW280" s="3"/>
      <c r="ZX280" s="3"/>
      <c r="ZY280" s="3"/>
      <c r="ZZ280" s="3"/>
      <c r="AAA280" s="3"/>
      <c r="AAB280" s="3"/>
      <c r="AAC280" s="3"/>
      <c r="AAD280" s="3"/>
      <c r="AAE280" s="3"/>
      <c r="AAF280" s="3"/>
      <c r="AAG280" s="3"/>
      <c r="AAH280" s="3"/>
      <c r="AAI280" s="3"/>
      <c r="AAJ280" s="3"/>
      <c r="AAK280" s="3"/>
      <c r="AAL280" s="3"/>
      <c r="AAM280" s="3"/>
      <c r="AAN280" s="3"/>
      <c r="AAO280" s="3"/>
      <c r="AAP280" s="3"/>
      <c r="AAQ280" s="3"/>
      <c r="AAR280" s="3"/>
      <c r="AAS280" s="3"/>
      <c r="AAT280" s="3"/>
      <c r="AAU280" s="3"/>
      <c r="AAV280" s="3"/>
      <c r="AAW280" s="3"/>
      <c r="AAX280" s="3"/>
      <c r="AAY280" s="3"/>
      <c r="AAZ280" s="3"/>
      <c r="ABA280" s="3"/>
      <c r="ABB280" s="3"/>
      <c r="ABC280" s="3"/>
      <c r="ABD280" s="3"/>
      <c r="ABE280" s="3"/>
      <c r="ABF280" s="3"/>
      <c r="ABG280" s="3"/>
      <c r="ABH280" s="3"/>
      <c r="ABI280" s="3"/>
      <c r="ABJ280" s="3"/>
      <c r="ABK280" s="3"/>
      <c r="ABL280" s="3"/>
      <c r="ABM280" s="3"/>
      <c r="ABN280" s="3"/>
      <c r="ABO280" s="3"/>
      <c r="ABP280" s="3"/>
      <c r="ABQ280" s="3"/>
      <c r="ABR280" s="3"/>
      <c r="ABS280" s="3"/>
      <c r="ABT280" s="3"/>
      <c r="ABU280" s="3"/>
      <c r="ABV280" s="3"/>
      <c r="ABW280" s="3"/>
      <c r="ABX280" s="3"/>
      <c r="ABY280" s="3"/>
      <c r="ABZ280" s="3"/>
      <c r="ACA280" s="3"/>
      <c r="ACB280" s="3"/>
      <c r="ACC280" s="3"/>
      <c r="ACD280" s="3"/>
      <c r="ACE280" s="3"/>
      <c r="ACF280" s="3"/>
      <c r="ACG280" s="3"/>
      <c r="ACH280" s="3"/>
      <c r="ACI280" s="3"/>
      <c r="ACJ280" s="3"/>
      <c r="ACK280" s="3"/>
      <c r="ACL280" s="3"/>
      <c r="ACM280" s="3"/>
      <c r="ACN280" s="3"/>
      <c r="ACO280" s="3"/>
      <c r="ACP280" s="3"/>
      <c r="ACQ280" s="3"/>
      <c r="ACR280" s="3"/>
      <c r="ACS280" s="3"/>
      <c r="ACT280" s="3"/>
      <c r="ACU280" s="3"/>
      <c r="ACV280" s="3"/>
      <c r="ACW280" s="3"/>
      <c r="ACX280" s="3"/>
      <c r="ACY280" s="3"/>
      <c r="ACZ280" s="3"/>
      <c r="ADA280" s="3"/>
      <c r="ADB280" s="3"/>
      <c r="ADC280" s="3"/>
      <c r="ADD280" s="3"/>
      <c r="ADE280" s="3"/>
      <c r="ADF280" s="3"/>
      <c r="ADG280" s="3"/>
      <c r="ADH280" s="3"/>
      <c r="ADI280" s="3"/>
      <c r="ADJ280" s="3"/>
      <c r="ADK280" s="3"/>
      <c r="ADL280" s="3"/>
      <c r="ADM280" s="3"/>
      <c r="ADN280" s="3"/>
      <c r="ADO280" s="3"/>
      <c r="ADP280" s="3"/>
      <c r="ADQ280" s="3"/>
      <c r="ADR280" s="3"/>
      <c r="ADS280" s="3"/>
      <c r="ADT280" s="3"/>
      <c r="ADU280" s="3"/>
      <c r="ADV280" s="3"/>
      <c r="ADW280" s="3"/>
      <c r="ADX280" s="3"/>
      <c r="ADY280" s="3"/>
      <c r="ADZ280" s="3"/>
      <c r="AEA280" s="3"/>
      <c r="AEB280" s="3"/>
      <c r="AEC280" s="3"/>
      <c r="AED280" s="3"/>
      <c r="AEE280" s="3"/>
      <c r="AEF280" s="3"/>
      <c r="AEG280" s="3"/>
      <c r="AEH280" s="3"/>
      <c r="AEI280" s="3"/>
      <c r="AEJ280" s="3"/>
      <c r="AEK280" s="3"/>
      <c r="AEL280" s="3"/>
      <c r="AEM280" s="3"/>
      <c r="AEN280" s="3"/>
      <c r="AEO280" s="3"/>
      <c r="AEP280" s="3"/>
      <c r="AEQ280" s="3"/>
      <c r="AER280" s="3"/>
      <c r="AES280" s="3"/>
      <c r="AET280" s="3"/>
      <c r="AEU280" s="3"/>
      <c r="AEV280" s="3"/>
      <c r="AEW280" s="3"/>
      <c r="AEX280" s="3"/>
      <c r="AEY280" s="3"/>
      <c r="AEZ280" s="3"/>
      <c r="AFA280" s="3"/>
      <c r="AFB280" s="3"/>
      <c r="AFC280" s="3"/>
      <c r="AFD280" s="3"/>
      <c r="AFE280" s="3"/>
      <c r="AFF280" s="3"/>
      <c r="AFG280" s="3"/>
      <c r="AFH280" s="3"/>
      <c r="AFI280" s="3"/>
      <c r="AFJ280" s="3"/>
      <c r="AFK280" s="3"/>
      <c r="AFL280" s="3"/>
      <c r="AFM280" s="3"/>
      <c r="AFN280" s="3"/>
      <c r="AFO280" s="3"/>
      <c r="AFP280" s="3"/>
      <c r="AFQ280" s="3"/>
      <c r="AFR280" s="3"/>
      <c r="AFS280" s="3"/>
      <c r="AFT280" s="3"/>
      <c r="AFU280" s="3"/>
      <c r="AFV280" s="3"/>
      <c r="AFW280" s="3"/>
      <c r="AFX280" s="3"/>
      <c r="AFY280" s="3"/>
      <c r="AFZ280" s="3"/>
      <c r="AGA280" s="3"/>
      <c r="AGB280" s="3"/>
      <c r="AGC280" s="3"/>
      <c r="AGD280" s="3"/>
      <c r="AGE280" s="3"/>
      <c r="AGF280" s="3"/>
      <c r="AGG280" s="3"/>
      <c r="AGH280" s="3"/>
      <c r="AGI280" s="3"/>
      <c r="AGJ280" s="3"/>
      <c r="AGK280" s="3"/>
      <c r="AGL280" s="3"/>
      <c r="AGM280" s="3"/>
      <c r="AGN280" s="3"/>
      <c r="AGO280" s="3"/>
      <c r="AGP280" s="3"/>
      <c r="AGQ280" s="3"/>
      <c r="AGR280" s="3"/>
      <c r="AGS280" s="3"/>
      <c r="AGT280" s="3"/>
      <c r="AGU280" s="3"/>
      <c r="AGV280" s="3"/>
      <c r="AGW280" s="3"/>
      <c r="AGX280" s="3"/>
      <c r="AGY280" s="3"/>
      <c r="AGZ280" s="3"/>
      <c r="AHA280" s="3"/>
      <c r="AHB280" s="3"/>
      <c r="AHC280" s="3"/>
      <c r="AHD280" s="3"/>
      <c r="AHE280" s="3"/>
      <c r="AHF280" s="3"/>
      <c r="AHG280" s="3"/>
      <c r="AHH280" s="3"/>
      <c r="AHI280" s="3"/>
      <c r="AHJ280" s="3"/>
      <c r="AHK280" s="3"/>
      <c r="AHL280" s="3"/>
      <c r="AHM280" s="3"/>
      <c r="AHN280" s="3"/>
      <c r="AHO280" s="3"/>
      <c r="AHP280" s="3"/>
      <c r="AHQ280" s="3"/>
      <c r="AHR280" s="3"/>
      <c r="AHS280" s="3"/>
      <c r="AHT280" s="3"/>
      <c r="AHU280" s="3"/>
      <c r="AHV280" s="3"/>
      <c r="AHW280" s="3"/>
      <c r="AHX280" s="3"/>
      <c r="AHY280" s="3"/>
      <c r="AHZ280" s="3"/>
      <c r="AIA280" s="3"/>
      <c r="AIB280" s="3"/>
      <c r="AIC280" s="3"/>
      <c r="AID280" s="3"/>
      <c r="AIE280" s="3"/>
      <c r="AIF280" s="3"/>
      <c r="AIG280" s="3"/>
      <c r="AIH280" s="3"/>
      <c r="AII280" s="3"/>
      <c r="AIJ280" s="3"/>
      <c r="AIK280" s="3"/>
      <c r="AIL280" s="3"/>
      <c r="AIM280" s="3"/>
      <c r="AIN280" s="3"/>
      <c r="AIO280" s="3"/>
      <c r="AIP280" s="3"/>
      <c r="AIQ280" s="3"/>
      <c r="AIR280" s="3"/>
      <c r="AIS280" s="3"/>
      <c r="AIT280" s="3"/>
      <c r="AIU280" s="3"/>
      <c r="AIV280" s="3"/>
      <c r="AIW280" s="3"/>
      <c r="AIX280" s="3"/>
      <c r="AIY280" s="3"/>
      <c r="AIZ280" s="3"/>
      <c r="AJA280" s="3"/>
      <c r="AJB280" s="3"/>
      <c r="AJC280" s="3"/>
      <c r="AJD280" s="3"/>
      <c r="AJE280" s="3"/>
      <c r="AJF280" s="3"/>
      <c r="AJG280" s="3"/>
      <c r="AJH280" s="3"/>
      <c r="AJI280" s="3"/>
      <c r="AJJ280" s="3"/>
      <c r="AJK280" s="3"/>
      <c r="AJL280" s="3"/>
      <c r="AJM280" s="3"/>
      <c r="AJN280" s="3"/>
      <c r="AJO280" s="3"/>
      <c r="AJP280" s="3"/>
      <c r="AJQ280" s="3"/>
      <c r="AJR280" s="3"/>
      <c r="AJS280" s="3"/>
      <c r="AJT280" s="3"/>
      <c r="AJU280" s="3"/>
      <c r="AJV280" s="3"/>
      <c r="AJW280" s="3"/>
      <c r="AJX280" s="3"/>
      <c r="AJY280" s="3"/>
      <c r="AJZ280" s="3"/>
      <c r="AKA280" s="3"/>
      <c r="AKB280" s="3"/>
      <c r="AKC280" s="3"/>
      <c r="AKD280" s="3"/>
      <c r="AKE280" s="3"/>
      <c r="AKF280" s="3"/>
      <c r="AKG280" s="3"/>
      <c r="AKH280" s="3"/>
      <c r="AKI280" s="3"/>
      <c r="AKJ280" s="3"/>
      <c r="AKK280" s="3"/>
      <c r="AKL280" s="3"/>
      <c r="AKM280" s="3"/>
      <c r="AKN280" s="3"/>
      <c r="AKO280" s="3"/>
      <c r="AKP280" s="3"/>
      <c r="AKQ280" s="3"/>
      <c r="AKR280" s="3"/>
      <c r="AKS280" s="3"/>
      <c r="AKT280" s="3"/>
      <c r="AKU280" s="3"/>
      <c r="AKV280" s="3"/>
      <c r="AKW280" s="3"/>
      <c r="AKX280" s="3"/>
      <c r="AKY280" s="3"/>
      <c r="AKZ280" s="3"/>
      <c r="ALA280" s="3"/>
      <c r="ALB280" s="3"/>
      <c r="ALC280" s="3"/>
      <c r="ALD280" s="3"/>
      <c r="ALE280" s="3"/>
      <c r="ALF280" s="3"/>
      <c r="ALG280" s="3"/>
      <c r="ALH280" s="3"/>
      <c r="ALI280" s="3"/>
      <c r="ALJ280" s="3"/>
      <c r="ALK280" s="3"/>
      <c r="ALL280" s="3"/>
      <c r="ALM280" s="3"/>
      <c r="ALN280" s="3"/>
      <c r="ALO280" s="3"/>
      <c r="ALP280" s="3"/>
      <c r="ALQ280" s="3"/>
      <c r="ALR280" s="3"/>
      <c r="ALS280" s="3"/>
      <c r="ALT280" s="3"/>
      <c r="ALU280" s="3"/>
      <c r="ALV280" s="3"/>
      <c r="ALW280" s="3"/>
      <c r="ALX280" s="3"/>
      <c r="ALY280" s="3"/>
      <c r="ALZ280" s="3"/>
    </row>
    <row r="281" spans="1:1014" s="2" customFormat="1" ht="15" customHeight="1" x14ac:dyDescent="0.25">
      <c r="A281" s="63"/>
      <c r="B281" s="64"/>
      <c r="C281" s="236"/>
      <c r="D281" s="236"/>
      <c r="E281" s="236"/>
      <c r="F281" s="237"/>
      <c r="G281" s="238"/>
      <c r="H281" s="239"/>
      <c r="I281" s="239"/>
      <c r="J281" s="241"/>
      <c r="K281" s="186"/>
      <c r="L281" s="187"/>
      <c r="M281" s="187"/>
      <c r="N281" s="194"/>
      <c r="O281" s="254"/>
      <c r="P281" s="9"/>
      <c r="IE281" s="3"/>
      <c r="IF281" s="3"/>
      <c r="IG281" s="3"/>
      <c r="IH281" s="3"/>
      <c r="II281" s="3"/>
      <c r="IJ281" s="3"/>
      <c r="IK281" s="3"/>
      <c r="IL281" s="3"/>
      <c r="IM281" s="3"/>
      <c r="IN281" s="3"/>
      <c r="IO281" s="3"/>
      <c r="IP281" s="3"/>
      <c r="IQ281" s="3"/>
      <c r="IR281" s="3"/>
      <c r="IS281" s="3"/>
      <c r="IT281" s="3"/>
      <c r="IU281" s="3"/>
      <c r="IV281" s="3"/>
      <c r="IW281" s="3"/>
      <c r="IX281" s="3"/>
      <c r="IY281" s="3"/>
      <c r="IZ281" s="3"/>
      <c r="JA281" s="3"/>
      <c r="JB281" s="3"/>
      <c r="JC281" s="3"/>
      <c r="JD281" s="3"/>
      <c r="JE281" s="3"/>
      <c r="JF281" s="3"/>
      <c r="JG281" s="3"/>
      <c r="JH281" s="3"/>
      <c r="JI281" s="3"/>
      <c r="JJ281" s="3"/>
      <c r="JK281" s="3"/>
      <c r="JL281" s="3"/>
      <c r="JM281" s="3"/>
      <c r="JN281" s="3"/>
      <c r="JO281" s="3"/>
      <c r="JP281" s="3"/>
      <c r="JQ281" s="3"/>
      <c r="JR281" s="3"/>
      <c r="JS281" s="3"/>
      <c r="JT281" s="3"/>
      <c r="JU281" s="3"/>
      <c r="JV281" s="3"/>
      <c r="JW281" s="3"/>
      <c r="JX281" s="3"/>
      <c r="JY281" s="3"/>
      <c r="JZ281" s="3"/>
      <c r="KA281" s="3"/>
      <c r="KB281" s="3"/>
      <c r="KC281" s="3"/>
      <c r="KD281" s="3"/>
      <c r="KE281" s="3"/>
      <c r="KF281" s="3"/>
      <c r="KG281" s="3"/>
      <c r="KH281" s="3"/>
      <c r="KI281" s="3"/>
      <c r="KJ281" s="3"/>
      <c r="KK281" s="3"/>
      <c r="KL281" s="3"/>
      <c r="KM281" s="3"/>
      <c r="KN281" s="3"/>
      <c r="KO281" s="3"/>
      <c r="KP281" s="3"/>
      <c r="KQ281" s="3"/>
      <c r="KR281" s="3"/>
      <c r="KS281" s="3"/>
      <c r="KT281" s="3"/>
      <c r="KU281" s="3"/>
      <c r="KV281" s="3"/>
      <c r="KW281" s="3"/>
      <c r="KX281" s="3"/>
      <c r="KY281" s="3"/>
      <c r="KZ281" s="3"/>
      <c r="LA281" s="3"/>
      <c r="LB281" s="3"/>
      <c r="LC281" s="3"/>
      <c r="LD281" s="3"/>
      <c r="LE281" s="3"/>
      <c r="LF281" s="3"/>
      <c r="LG281" s="3"/>
      <c r="LH281" s="3"/>
      <c r="LI281" s="3"/>
      <c r="LJ281" s="3"/>
      <c r="LK281" s="3"/>
      <c r="LL281" s="3"/>
      <c r="LM281" s="3"/>
      <c r="LN281" s="3"/>
      <c r="LO281" s="3"/>
      <c r="LP281" s="3"/>
      <c r="LQ281" s="3"/>
      <c r="LR281" s="3"/>
      <c r="LS281" s="3"/>
      <c r="LT281" s="3"/>
      <c r="LU281" s="3"/>
      <c r="LV281" s="3"/>
      <c r="LW281" s="3"/>
      <c r="LX281" s="3"/>
      <c r="LY281" s="3"/>
      <c r="LZ281" s="3"/>
      <c r="MA281" s="3"/>
      <c r="MB281" s="3"/>
      <c r="MC281" s="3"/>
      <c r="MD281" s="3"/>
      <c r="ME281" s="3"/>
      <c r="MF281" s="3"/>
      <c r="MG281" s="3"/>
      <c r="MH281" s="3"/>
      <c r="MI281" s="3"/>
      <c r="MJ281" s="3"/>
      <c r="MK281" s="3"/>
      <c r="ML281" s="3"/>
      <c r="MM281" s="3"/>
      <c r="MN281" s="3"/>
      <c r="MO281" s="3"/>
      <c r="MP281" s="3"/>
      <c r="MQ281" s="3"/>
      <c r="MR281" s="3"/>
      <c r="MS281" s="3"/>
      <c r="MT281" s="3"/>
      <c r="MU281" s="3"/>
      <c r="MV281" s="3"/>
      <c r="MW281" s="3"/>
      <c r="MX281" s="3"/>
      <c r="MY281" s="3"/>
      <c r="MZ281" s="3"/>
      <c r="NA281" s="3"/>
      <c r="NB281" s="3"/>
      <c r="NC281" s="3"/>
      <c r="ND281" s="3"/>
      <c r="NE281" s="3"/>
      <c r="NF281" s="3"/>
      <c r="NG281" s="3"/>
      <c r="NH281" s="3"/>
      <c r="NI281" s="3"/>
      <c r="NJ281" s="3"/>
      <c r="NK281" s="3"/>
      <c r="NL281" s="3"/>
      <c r="NM281" s="3"/>
      <c r="NN281" s="3"/>
      <c r="NO281" s="3"/>
      <c r="NP281" s="3"/>
      <c r="NQ281" s="3"/>
      <c r="NR281" s="3"/>
      <c r="NS281" s="3"/>
      <c r="NT281" s="3"/>
      <c r="NU281" s="3"/>
      <c r="NV281" s="3"/>
      <c r="NW281" s="3"/>
      <c r="NX281" s="3"/>
      <c r="NY281" s="3"/>
      <c r="NZ281" s="3"/>
      <c r="OA281" s="3"/>
      <c r="OB281" s="3"/>
      <c r="OC281" s="3"/>
      <c r="OD281" s="3"/>
      <c r="OE281" s="3"/>
      <c r="OF281" s="3"/>
      <c r="OG281" s="3"/>
      <c r="OH281" s="3"/>
      <c r="OI281" s="3"/>
      <c r="OJ281" s="3"/>
      <c r="OK281" s="3"/>
      <c r="OL281" s="3"/>
      <c r="OM281" s="3"/>
      <c r="ON281" s="3"/>
      <c r="OO281" s="3"/>
      <c r="OP281" s="3"/>
      <c r="OQ281" s="3"/>
      <c r="OR281" s="3"/>
      <c r="OS281" s="3"/>
      <c r="OT281" s="3"/>
      <c r="OU281" s="3"/>
      <c r="OV281" s="3"/>
      <c r="OW281" s="3"/>
      <c r="OX281" s="3"/>
      <c r="OY281" s="3"/>
      <c r="OZ281" s="3"/>
      <c r="PA281" s="3"/>
      <c r="PB281" s="3"/>
      <c r="PC281" s="3"/>
      <c r="PD281" s="3"/>
      <c r="PE281" s="3"/>
      <c r="PF281" s="3"/>
      <c r="PG281" s="3"/>
      <c r="PH281" s="3"/>
      <c r="PI281" s="3"/>
      <c r="PJ281" s="3"/>
      <c r="PK281" s="3"/>
      <c r="PL281" s="3"/>
      <c r="PM281" s="3"/>
      <c r="PN281" s="3"/>
      <c r="PO281" s="3"/>
      <c r="PP281" s="3"/>
      <c r="PQ281" s="3"/>
      <c r="PR281" s="3"/>
      <c r="PS281" s="3"/>
      <c r="PT281" s="3"/>
      <c r="PU281" s="3"/>
      <c r="PV281" s="3"/>
      <c r="PW281" s="3"/>
      <c r="PX281" s="3"/>
      <c r="PY281" s="3"/>
      <c r="PZ281" s="3"/>
      <c r="QA281" s="3"/>
      <c r="QB281" s="3"/>
      <c r="QC281" s="3"/>
      <c r="QD281" s="3"/>
      <c r="QE281" s="3"/>
      <c r="QF281" s="3"/>
      <c r="QG281" s="3"/>
      <c r="QH281" s="3"/>
      <c r="QI281" s="3"/>
      <c r="QJ281" s="3"/>
      <c r="QK281" s="3"/>
      <c r="QL281" s="3"/>
      <c r="QM281" s="3"/>
      <c r="QN281" s="3"/>
      <c r="QO281" s="3"/>
      <c r="QP281" s="3"/>
      <c r="QQ281" s="3"/>
      <c r="QR281" s="3"/>
      <c r="QS281" s="3"/>
      <c r="QT281" s="3"/>
      <c r="QU281" s="3"/>
      <c r="QV281" s="3"/>
      <c r="QW281" s="3"/>
      <c r="QX281" s="3"/>
      <c r="QY281" s="3"/>
      <c r="QZ281" s="3"/>
      <c r="RA281" s="3"/>
      <c r="RB281" s="3"/>
      <c r="RC281" s="3"/>
      <c r="RD281" s="3"/>
      <c r="RE281" s="3"/>
      <c r="RF281" s="3"/>
      <c r="RG281" s="3"/>
      <c r="RH281" s="3"/>
      <c r="RI281" s="3"/>
      <c r="RJ281" s="3"/>
      <c r="RK281" s="3"/>
      <c r="RL281" s="3"/>
      <c r="RM281" s="3"/>
      <c r="RN281" s="3"/>
      <c r="RO281" s="3"/>
      <c r="RP281" s="3"/>
      <c r="RQ281" s="3"/>
      <c r="RR281" s="3"/>
      <c r="RS281" s="3"/>
      <c r="RT281" s="3"/>
      <c r="RU281" s="3"/>
      <c r="RV281" s="3"/>
      <c r="RW281" s="3"/>
      <c r="RX281" s="3"/>
      <c r="RY281" s="3"/>
      <c r="RZ281" s="3"/>
      <c r="SA281" s="3"/>
      <c r="SB281" s="3"/>
      <c r="SC281" s="3"/>
      <c r="SD281" s="3"/>
      <c r="SE281" s="3"/>
      <c r="SF281" s="3"/>
      <c r="SG281" s="3"/>
      <c r="SH281" s="3"/>
      <c r="SI281" s="3"/>
      <c r="SJ281" s="3"/>
      <c r="SK281" s="3"/>
      <c r="SL281" s="3"/>
      <c r="SM281" s="3"/>
      <c r="SN281" s="3"/>
      <c r="SO281" s="3"/>
      <c r="SP281" s="3"/>
      <c r="SQ281" s="3"/>
      <c r="SR281" s="3"/>
      <c r="SS281" s="3"/>
      <c r="ST281" s="3"/>
      <c r="SU281" s="3"/>
      <c r="SV281" s="3"/>
      <c r="SW281" s="3"/>
      <c r="SX281" s="3"/>
      <c r="SY281" s="3"/>
      <c r="SZ281" s="3"/>
      <c r="TA281" s="3"/>
      <c r="TB281" s="3"/>
      <c r="TC281" s="3"/>
      <c r="TD281" s="3"/>
      <c r="TE281" s="3"/>
      <c r="TF281" s="3"/>
      <c r="TG281" s="3"/>
      <c r="TH281" s="3"/>
      <c r="TI281" s="3"/>
      <c r="TJ281" s="3"/>
      <c r="TK281" s="3"/>
      <c r="TL281" s="3"/>
      <c r="TM281" s="3"/>
      <c r="TN281" s="3"/>
      <c r="TO281" s="3"/>
      <c r="TP281" s="3"/>
      <c r="TQ281" s="3"/>
      <c r="TR281" s="3"/>
      <c r="TS281" s="3"/>
      <c r="TT281" s="3"/>
      <c r="TU281" s="3"/>
      <c r="TV281" s="3"/>
      <c r="TW281" s="3"/>
      <c r="TX281" s="3"/>
      <c r="TY281" s="3"/>
      <c r="TZ281" s="3"/>
      <c r="UA281" s="3"/>
      <c r="UB281" s="3"/>
      <c r="UC281" s="3"/>
      <c r="UD281" s="3"/>
      <c r="UE281" s="3"/>
      <c r="UF281" s="3"/>
      <c r="UG281" s="3"/>
      <c r="UH281" s="3"/>
      <c r="UI281" s="3"/>
      <c r="UJ281" s="3"/>
      <c r="UK281" s="3"/>
      <c r="UL281" s="3"/>
      <c r="UM281" s="3"/>
      <c r="UN281" s="3"/>
      <c r="UO281" s="3"/>
      <c r="UP281" s="3"/>
      <c r="UQ281" s="3"/>
      <c r="UR281" s="3"/>
      <c r="US281" s="3"/>
      <c r="UT281" s="3"/>
      <c r="UU281" s="3"/>
      <c r="UV281" s="3"/>
      <c r="UW281" s="3"/>
      <c r="UX281" s="3"/>
      <c r="UY281" s="3"/>
      <c r="UZ281" s="3"/>
      <c r="VA281" s="3"/>
      <c r="VB281" s="3"/>
      <c r="VC281" s="3"/>
      <c r="VD281" s="3"/>
      <c r="VE281" s="3"/>
      <c r="VF281" s="3"/>
      <c r="VG281" s="3"/>
      <c r="VH281" s="3"/>
      <c r="VI281" s="3"/>
      <c r="VJ281" s="3"/>
      <c r="VK281" s="3"/>
      <c r="VL281" s="3"/>
      <c r="VM281" s="3"/>
      <c r="VN281" s="3"/>
      <c r="VO281" s="3"/>
      <c r="VP281" s="3"/>
      <c r="VQ281" s="3"/>
      <c r="VR281" s="3"/>
      <c r="VS281" s="3"/>
      <c r="VT281" s="3"/>
      <c r="VU281" s="3"/>
      <c r="VV281" s="3"/>
      <c r="VW281" s="3"/>
      <c r="VX281" s="3"/>
      <c r="VY281" s="3"/>
      <c r="VZ281" s="3"/>
      <c r="WA281" s="3"/>
      <c r="WB281" s="3"/>
      <c r="WC281" s="3"/>
      <c r="WD281" s="3"/>
      <c r="WE281" s="3"/>
      <c r="WF281" s="3"/>
      <c r="WG281" s="3"/>
      <c r="WH281" s="3"/>
      <c r="WI281" s="3"/>
      <c r="WJ281" s="3"/>
      <c r="WK281" s="3"/>
      <c r="WL281" s="3"/>
      <c r="WM281" s="3"/>
      <c r="WN281" s="3"/>
      <c r="WO281" s="3"/>
      <c r="WP281" s="3"/>
      <c r="WQ281" s="3"/>
      <c r="WR281" s="3"/>
      <c r="WS281" s="3"/>
      <c r="WT281" s="3"/>
      <c r="WU281" s="3"/>
      <c r="WV281" s="3"/>
      <c r="WW281" s="3"/>
      <c r="WX281" s="3"/>
      <c r="WY281" s="3"/>
      <c r="WZ281" s="3"/>
      <c r="XA281" s="3"/>
      <c r="XB281" s="3"/>
      <c r="XC281" s="3"/>
      <c r="XD281" s="3"/>
      <c r="XE281" s="3"/>
      <c r="XF281" s="3"/>
      <c r="XG281" s="3"/>
      <c r="XH281" s="3"/>
      <c r="XI281" s="3"/>
      <c r="XJ281" s="3"/>
      <c r="XK281" s="3"/>
      <c r="XL281" s="3"/>
      <c r="XM281" s="3"/>
      <c r="XN281" s="3"/>
      <c r="XO281" s="3"/>
      <c r="XP281" s="3"/>
      <c r="XQ281" s="3"/>
      <c r="XR281" s="3"/>
      <c r="XS281" s="3"/>
      <c r="XT281" s="3"/>
      <c r="XU281" s="3"/>
      <c r="XV281" s="3"/>
      <c r="XW281" s="3"/>
      <c r="XX281" s="3"/>
      <c r="XY281" s="3"/>
      <c r="XZ281" s="3"/>
      <c r="YA281" s="3"/>
      <c r="YB281" s="3"/>
      <c r="YC281" s="3"/>
      <c r="YD281" s="3"/>
      <c r="YE281" s="3"/>
      <c r="YF281" s="3"/>
      <c r="YG281" s="3"/>
      <c r="YH281" s="3"/>
      <c r="YI281" s="3"/>
      <c r="YJ281" s="3"/>
      <c r="YK281" s="3"/>
      <c r="YL281" s="3"/>
      <c r="YM281" s="3"/>
      <c r="YN281" s="3"/>
      <c r="YO281" s="3"/>
      <c r="YP281" s="3"/>
      <c r="YQ281" s="3"/>
      <c r="YR281" s="3"/>
      <c r="YS281" s="3"/>
      <c r="YT281" s="3"/>
      <c r="YU281" s="3"/>
      <c r="YV281" s="3"/>
      <c r="YW281" s="3"/>
      <c r="YX281" s="3"/>
      <c r="YY281" s="3"/>
      <c r="YZ281" s="3"/>
      <c r="ZA281" s="3"/>
      <c r="ZB281" s="3"/>
      <c r="ZC281" s="3"/>
      <c r="ZD281" s="3"/>
      <c r="ZE281" s="3"/>
      <c r="ZF281" s="3"/>
      <c r="ZG281" s="3"/>
      <c r="ZH281" s="3"/>
      <c r="ZI281" s="3"/>
      <c r="ZJ281" s="3"/>
      <c r="ZK281" s="3"/>
      <c r="ZL281" s="3"/>
      <c r="ZM281" s="3"/>
      <c r="ZN281" s="3"/>
      <c r="ZO281" s="3"/>
      <c r="ZP281" s="3"/>
      <c r="ZQ281" s="3"/>
      <c r="ZR281" s="3"/>
      <c r="ZS281" s="3"/>
      <c r="ZT281" s="3"/>
      <c r="ZU281" s="3"/>
      <c r="ZV281" s="3"/>
      <c r="ZW281" s="3"/>
      <c r="ZX281" s="3"/>
      <c r="ZY281" s="3"/>
      <c r="ZZ281" s="3"/>
      <c r="AAA281" s="3"/>
      <c r="AAB281" s="3"/>
      <c r="AAC281" s="3"/>
      <c r="AAD281" s="3"/>
      <c r="AAE281" s="3"/>
      <c r="AAF281" s="3"/>
      <c r="AAG281" s="3"/>
      <c r="AAH281" s="3"/>
      <c r="AAI281" s="3"/>
      <c r="AAJ281" s="3"/>
      <c r="AAK281" s="3"/>
      <c r="AAL281" s="3"/>
      <c r="AAM281" s="3"/>
      <c r="AAN281" s="3"/>
      <c r="AAO281" s="3"/>
      <c r="AAP281" s="3"/>
      <c r="AAQ281" s="3"/>
      <c r="AAR281" s="3"/>
      <c r="AAS281" s="3"/>
      <c r="AAT281" s="3"/>
      <c r="AAU281" s="3"/>
      <c r="AAV281" s="3"/>
      <c r="AAW281" s="3"/>
      <c r="AAX281" s="3"/>
      <c r="AAY281" s="3"/>
      <c r="AAZ281" s="3"/>
      <c r="ABA281" s="3"/>
      <c r="ABB281" s="3"/>
      <c r="ABC281" s="3"/>
      <c r="ABD281" s="3"/>
      <c r="ABE281" s="3"/>
      <c r="ABF281" s="3"/>
      <c r="ABG281" s="3"/>
      <c r="ABH281" s="3"/>
      <c r="ABI281" s="3"/>
      <c r="ABJ281" s="3"/>
      <c r="ABK281" s="3"/>
      <c r="ABL281" s="3"/>
      <c r="ABM281" s="3"/>
      <c r="ABN281" s="3"/>
      <c r="ABO281" s="3"/>
      <c r="ABP281" s="3"/>
      <c r="ABQ281" s="3"/>
      <c r="ABR281" s="3"/>
      <c r="ABS281" s="3"/>
      <c r="ABT281" s="3"/>
      <c r="ABU281" s="3"/>
      <c r="ABV281" s="3"/>
      <c r="ABW281" s="3"/>
      <c r="ABX281" s="3"/>
      <c r="ABY281" s="3"/>
      <c r="ABZ281" s="3"/>
      <c r="ACA281" s="3"/>
      <c r="ACB281" s="3"/>
      <c r="ACC281" s="3"/>
      <c r="ACD281" s="3"/>
      <c r="ACE281" s="3"/>
      <c r="ACF281" s="3"/>
      <c r="ACG281" s="3"/>
      <c r="ACH281" s="3"/>
      <c r="ACI281" s="3"/>
      <c r="ACJ281" s="3"/>
      <c r="ACK281" s="3"/>
      <c r="ACL281" s="3"/>
      <c r="ACM281" s="3"/>
      <c r="ACN281" s="3"/>
      <c r="ACO281" s="3"/>
      <c r="ACP281" s="3"/>
      <c r="ACQ281" s="3"/>
      <c r="ACR281" s="3"/>
      <c r="ACS281" s="3"/>
      <c r="ACT281" s="3"/>
      <c r="ACU281" s="3"/>
      <c r="ACV281" s="3"/>
      <c r="ACW281" s="3"/>
      <c r="ACX281" s="3"/>
      <c r="ACY281" s="3"/>
      <c r="ACZ281" s="3"/>
      <c r="ADA281" s="3"/>
      <c r="ADB281" s="3"/>
      <c r="ADC281" s="3"/>
      <c r="ADD281" s="3"/>
      <c r="ADE281" s="3"/>
      <c r="ADF281" s="3"/>
      <c r="ADG281" s="3"/>
      <c r="ADH281" s="3"/>
      <c r="ADI281" s="3"/>
      <c r="ADJ281" s="3"/>
      <c r="ADK281" s="3"/>
      <c r="ADL281" s="3"/>
      <c r="ADM281" s="3"/>
      <c r="ADN281" s="3"/>
      <c r="ADO281" s="3"/>
      <c r="ADP281" s="3"/>
      <c r="ADQ281" s="3"/>
      <c r="ADR281" s="3"/>
      <c r="ADS281" s="3"/>
      <c r="ADT281" s="3"/>
      <c r="ADU281" s="3"/>
      <c r="ADV281" s="3"/>
      <c r="ADW281" s="3"/>
      <c r="ADX281" s="3"/>
      <c r="ADY281" s="3"/>
      <c r="ADZ281" s="3"/>
      <c r="AEA281" s="3"/>
      <c r="AEB281" s="3"/>
      <c r="AEC281" s="3"/>
      <c r="AED281" s="3"/>
      <c r="AEE281" s="3"/>
      <c r="AEF281" s="3"/>
      <c r="AEG281" s="3"/>
      <c r="AEH281" s="3"/>
      <c r="AEI281" s="3"/>
      <c r="AEJ281" s="3"/>
      <c r="AEK281" s="3"/>
      <c r="AEL281" s="3"/>
      <c r="AEM281" s="3"/>
      <c r="AEN281" s="3"/>
      <c r="AEO281" s="3"/>
      <c r="AEP281" s="3"/>
      <c r="AEQ281" s="3"/>
      <c r="AER281" s="3"/>
      <c r="AES281" s="3"/>
      <c r="AET281" s="3"/>
      <c r="AEU281" s="3"/>
      <c r="AEV281" s="3"/>
      <c r="AEW281" s="3"/>
      <c r="AEX281" s="3"/>
      <c r="AEY281" s="3"/>
      <c r="AEZ281" s="3"/>
      <c r="AFA281" s="3"/>
      <c r="AFB281" s="3"/>
      <c r="AFC281" s="3"/>
      <c r="AFD281" s="3"/>
      <c r="AFE281" s="3"/>
      <c r="AFF281" s="3"/>
      <c r="AFG281" s="3"/>
      <c r="AFH281" s="3"/>
      <c r="AFI281" s="3"/>
      <c r="AFJ281" s="3"/>
      <c r="AFK281" s="3"/>
      <c r="AFL281" s="3"/>
      <c r="AFM281" s="3"/>
      <c r="AFN281" s="3"/>
      <c r="AFO281" s="3"/>
      <c r="AFP281" s="3"/>
      <c r="AFQ281" s="3"/>
      <c r="AFR281" s="3"/>
      <c r="AFS281" s="3"/>
      <c r="AFT281" s="3"/>
      <c r="AFU281" s="3"/>
      <c r="AFV281" s="3"/>
      <c r="AFW281" s="3"/>
      <c r="AFX281" s="3"/>
      <c r="AFY281" s="3"/>
      <c r="AFZ281" s="3"/>
      <c r="AGA281" s="3"/>
      <c r="AGB281" s="3"/>
      <c r="AGC281" s="3"/>
      <c r="AGD281" s="3"/>
      <c r="AGE281" s="3"/>
      <c r="AGF281" s="3"/>
      <c r="AGG281" s="3"/>
      <c r="AGH281" s="3"/>
      <c r="AGI281" s="3"/>
      <c r="AGJ281" s="3"/>
      <c r="AGK281" s="3"/>
      <c r="AGL281" s="3"/>
      <c r="AGM281" s="3"/>
      <c r="AGN281" s="3"/>
      <c r="AGO281" s="3"/>
      <c r="AGP281" s="3"/>
      <c r="AGQ281" s="3"/>
      <c r="AGR281" s="3"/>
      <c r="AGS281" s="3"/>
      <c r="AGT281" s="3"/>
      <c r="AGU281" s="3"/>
      <c r="AGV281" s="3"/>
      <c r="AGW281" s="3"/>
      <c r="AGX281" s="3"/>
      <c r="AGY281" s="3"/>
      <c r="AGZ281" s="3"/>
      <c r="AHA281" s="3"/>
      <c r="AHB281" s="3"/>
      <c r="AHC281" s="3"/>
      <c r="AHD281" s="3"/>
      <c r="AHE281" s="3"/>
      <c r="AHF281" s="3"/>
      <c r="AHG281" s="3"/>
      <c r="AHH281" s="3"/>
      <c r="AHI281" s="3"/>
      <c r="AHJ281" s="3"/>
      <c r="AHK281" s="3"/>
      <c r="AHL281" s="3"/>
      <c r="AHM281" s="3"/>
      <c r="AHN281" s="3"/>
      <c r="AHO281" s="3"/>
      <c r="AHP281" s="3"/>
      <c r="AHQ281" s="3"/>
      <c r="AHR281" s="3"/>
      <c r="AHS281" s="3"/>
      <c r="AHT281" s="3"/>
      <c r="AHU281" s="3"/>
      <c r="AHV281" s="3"/>
      <c r="AHW281" s="3"/>
      <c r="AHX281" s="3"/>
      <c r="AHY281" s="3"/>
      <c r="AHZ281" s="3"/>
      <c r="AIA281" s="3"/>
      <c r="AIB281" s="3"/>
      <c r="AIC281" s="3"/>
      <c r="AID281" s="3"/>
      <c r="AIE281" s="3"/>
      <c r="AIF281" s="3"/>
      <c r="AIG281" s="3"/>
      <c r="AIH281" s="3"/>
      <c r="AII281" s="3"/>
      <c r="AIJ281" s="3"/>
      <c r="AIK281" s="3"/>
      <c r="AIL281" s="3"/>
      <c r="AIM281" s="3"/>
      <c r="AIN281" s="3"/>
      <c r="AIO281" s="3"/>
      <c r="AIP281" s="3"/>
      <c r="AIQ281" s="3"/>
      <c r="AIR281" s="3"/>
      <c r="AIS281" s="3"/>
      <c r="AIT281" s="3"/>
      <c r="AIU281" s="3"/>
      <c r="AIV281" s="3"/>
      <c r="AIW281" s="3"/>
      <c r="AIX281" s="3"/>
      <c r="AIY281" s="3"/>
      <c r="AIZ281" s="3"/>
      <c r="AJA281" s="3"/>
      <c r="AJB281" s="3"/>
      <c r="AJC281" s="3"/>
      <c r="AJD281" s="3"/>
      <c r="AJE281" s="3"/>
      <c r="AJF281" s="3"/>
      <c r="AJG281" s="3"/>
      <c r="AJH281" s="3"/>
      <c r="AJI281" s="3"/>
      <c r="AJJ281" s="3"/>
      <c r="AJK281" s="3"/>
      <c r="AJL281" s="3"/>
      <c r="AJM281" s="3"/>
      <c r="AJN281" s="3"/>
      <c r="AJO281" s="3"/>
      <c r="AJP281" s="3"/>
      <c r="AJQ281" s="3"/>
      <c r="AJR281" s="3"/>
      <c r="AJS281" s="3"/>
      <c r="AJT281" s="3"/>
      <c r="AJU281" s="3"/>
      <c r="AJV281" s="3"/>
      <c r="AJW281" s="3"/>
      <c r="AJX281" s="3"/>
      <c r="AJY281" s="3"/>
      <c r="AJZ281" s="3"/>
      <c r="AKA281" s="3"/>
      <c r="AKB281" s="3"/>
      <c r="AKC281" s="3"/>
      <c r="AKD281" s="3"/>
      <c r="AKE281" s="3"/>
      <c r="AKF281" s="3"/>
      <c r="AKG281" s="3"/>
      <c r="AKH281" s="3"/>
      <c r="AKI281" s="3"/>
      <c r="AKJ281" s="3"/>
      <c r="AKK281" s="3"/>
      <c r="AKL281" s="3"/>
      <c r="AKM281" s="3"/>
      <c r="AKN281" s="3"/>
      <c r="AKO281" s="3"/>
      <c r="AKP281" s="3"/>
      <c r="AKQ281" s="3"/>
      <c r="AKR281" s="3"/>
      <c r="AKS281" s="3"/>
      <c r="AKT281" s="3"/>
      <c r="AKU281" s="3"/>
      <c r="AKV281" s="3"/>
      <c r="AKW281" s="3"/>
      <c r="AKX281" s="3"/>
      <c r="AKY281" s="3"/>
      <c r="AKZ281" s="3"/>
      <c r="ALA281" s="3"/>
      <c r="ALB281" s="3"/>
      <c r="ALC281" s="3"/>
      <c r="ALD281" s="3"/>
      <c r="ALE281" s="3"/>
      <c r="ALF281" s="3"/>
      <c r="ALG281" s="3"/>
      <c r="ALH281" s="3"/>
      <c r="ALI281" s="3"/>
      <c r="ALJ281" s="3"/>
      <c r="ALK281" s="3"/>
      <c r="ALL281" s="3"/>
      <c r="ALM281" s="3"/>
      <c r="ALN281" s="3"/>
      <c r="ALO281" s="3"/>
      <c r="ALP281" s="3"/>
      <c r="ALQ281" s="3"/>
      <c r="ALR281" s="3"/>
      <c r="ALS281" s="3"/>
      <c r="ALT281" s="3"/>
      <c r="ALU281" s="3"/>
      <c r="ALV281" s="3"/>
      <c r="ALW281" s="3"/>
      <c r="ALX281" s="3"/>
      <c r="ALY281" s="3"/>
      <c r="ALZ281" s="3"/>
    </row>
    <row r="288" spans="1:1014" s="2" customFormat="1" ht="15" customHeight="1" x14ac:dyDescent="0.25">
      <c r="A288" s="63"/>
      <c r="B288" s="64"/>
      <c r="C288" s="236"/>
      <c r="D288" s="236"/>
      <c r="E288" s="236"/>
      <c r="F288" s="237"/>
      <c r="G288" s="238"/>
      <c r="H288" s="239"/>
      <c r="I288" s="239"/>
      <c r="J288" s="241"/>
      <c r="K288" s="186"/>
      <c r="L288" s="187"/>
      <c r="M288" s="187"/>
      <c r="N288" s="194"/>
      <c r="O288" s="254"/>
      <c r="IE288" s="3"/>
      <c r="IF288" s="3"/>
      <c r="IG288" s="3"/>
      <c r="IH288" s="3"/>
      <c r="II288" s="3"/>
      <c r="IJ288" s="3"/>
      <c r="IK288" s="3"/>
      <c r="IL288" s="3"/>
      <c r="IM288" s="3"/>
      <c r="IN288" s="3"/>
      <c r="IO288" s="3"/>
      <c r="IP288" s="3"/>
      <c r="IQ288" s="3"/>
      <c r="IR288" s="3"/>
      <c r="IS288" s="3"/>
      <c r="IT288" s="3"/>
      <c r="IU288" s="3"/>
      <c r="IV288" s="3"/>
      <c r="IW288" s="3"/>
      <c r="IX288" s="3"/>
      <c r="IY288" s="3"/>
      <c r="IZ288" s="3"/>
      <c r="JA288" s="3"/>
      <c r="JB288" s="3"/>
      <c r="JC288" s="3"/>
      <c r="JD288" s="3"/>
      <c r="JE288" s="3"/>
      <c r="JF288" s="3"/>
      <c r="JG288" s="3"/>
      <c r="JH288" s="3"/>
      <c r="JI288" s="3"/>
      <c r="JJ288" s="3"/>
      <c r="JK288" s="3"/>
      <c r="JL288" s="3"/>
      <c r="JM288" s="3"/>
      <c r="JN288" s="3"/>
      <c r="JO288" s="3"/>
      <c r="JP288" s="3"/>
      <c r="JQ288" s="3"/>
      <c r="JR288" s="3"/>
      <c r="JS288" s="3"/>
      <c r="JT288" s="3"/>
      <c r="JU288" s="3"/>
      <c r="JV288" s="3"/>
      <c r="JW288" s="3"/>
      <c r="JX288" s="3"/>
      <c r="JY288" s="3"/>
      <c r="JZ288" s="3"/>
      <c r="KA288" s="3"/>
      <c r="KB288" s="3"/>
      <c r="KC288" s="3"/>
      <c r="KD288" s="3"/>
      <c r="KE288" s="3"/>
      <c r="KF288" s="3"/>
      <c r="KG288" s="3"/>
      <c r="KH288" s="3"/>
      <c r="KI288" s="3"/>
      <c r="KJ288" s="3"/>
      <c r="KK288" s="3"/>
      <c r="KL288" s="3"/>
      <c r="KM288" s="3"/>
      <c r="KN288" s="3"/>
      <c r="KO288" s="3"/>
      <c r="KP288" s="3"/>
      <c r="KQ288" s="3"/>
      <c r="KR288" s="3"/>
      <c r="KS288" s="3"/>
      <c r="KT288" s="3"/>
      <c r="KU288" s="3"/>
      <c r="KV288" s="3"/>
      <c r="KW288" s="3"/>
      <c r="KX288" s="3"/>
      <c r="KY288" s="3"/>
      <c r="KZ288" s="3"/>
      <c r="LA288" s="3"/>
      <c r="LB288" s="3"/>
      <c r="LC288" s="3"/>
      <c r="LD288" s="3"/>
      <c r="LE288" s="3"/>
      <c r="LF288" s="3"/>
      <c r="LG288" s="3"/>
      <c r="LH288" s="3"/>
      <c r="LI288" s="3"/>
      <c r="LJ288" s="3"/>
      <c r="LK288" s="3"/>
      <c r="LL288" s="3"/>
      <c r="LM288" s="3"/>
      <c r="LN288" s="3"/>
      <c r="LO288" s="3"/>
      <c r="LP288" s="3"/>
      <c r="LQ288" s="3"/>
      <c r="LR288" s="3"/>
      <c r="LS288" s="3"/>
      <c r="LT288" s="3"/>
      <c r="LU288" s="3"/>
      <c r="LV288" s="3"/>
      <c r="LW288" s="3"/>
      <c r="LX288" s="3"/>
      <c r="LY288" s="3"/>
      <c r="LZ288" s="3"/>
      <c r="MA288" s="3"/>
      <c r="MB288" s="3"/>
      <c r="MC288" s="3"/>
      <c r="MD288" s="3"/>
      <c r="ME288" s="3"/>
      <c r="MF288" s="3"/>
      <c r="MG288" s="3"/>
      <c r="MH288" s="3"/>
      <c r="MI288" s="3"/>
      <c r="MJ288" s="3"/>
      <c r="MK288" s="3"/>
      <c r="ML288" s="3"/>
      <c r="MM288" s="3"/>
      <c r="MN288" s="3"/>
      <c r="MO288" s="3"/>
      <c r="MP288" s="3"/>
      <c r="MQ288" s="3"/>
      <c r="MR288" s="3"/>
      <c r="MS288" s="3"/>
      <c r="MT288" s="3"/>
      <c r="MU288" s="3"/>
      <c r="MV288" s="3"/>
      <c r="MW288" s="3"/>
      <c r="MX288" s="3"/>
      <c r="MY288" s="3"/>
      <c r="MZ288" s="3"/>
      <c r="NA288" s="3"/>
      <c r="NB288" s="3"/>
      <c r="NC288" s="3"/>
      <c r="ND288" s="3"/>
      <c r="NE288" s="3"/>
      <c r="NF288" s="3"/>
      <c r="NG288" s="3"/>
      <c r="NH288" s="3"/>
      <c r="NI288" s="3"/>
      <c r="NJ288" s="3"/>
      <c r="NK288" s="3"/>
      <c r="NL288" s="3"/>
      <c r="NM288" s="3"/>
      <c r="NN288" s="3"/>
      <c r="NO288" s="3"/>
      <c r="NP288" s="3"/>
      <c r="NQ288" s="3"/>
      <c r="NR288" s="3"/>
      <c r="NS288" s="3"/>
      <c r="NT288" s="3"/>
      <c r="NU288" s="3"/>
      <c r="NV288" s="3"/>
      <c r="NW288" s="3"/>
      <c r="NX288" s="3"/>
      <c r="NY288" s="3"/>
      <c r="NZ288" s="3"/>
      <c r="OA288" s="3"/>
      <c r="OB288" s="3"/>
      <c r="OC288" s="3"/>
      <c r="OD288" s="3"/>
      <c r="OE288" s="3"/>
      <c r="OF288" s="3"/>
      <c r="OG288" s="3"/>
      <c r="OH288" s="3"/>
      <c r="OI288" s="3"/>
      <c r="OJ288" s="3"/>
      <c r="OK288" s="3"/>
      <c r="OL288" s="3"/>
      <c r="OM288" s="3"/>
      <c r="ON288" s="3"/>
      <c r="OO288" s="3"/>
      <c r="OP288" s="3"/>
      <c r="OQ288" s="3"/>
      <c r="OR288" s="3"/>
      <c r="OS288" s="3"/>
      <c r="OT288" s="3"/>
      <c r="OU288" s="3"/>
      <c r="OV288" s="3"/>
      <c r="OW288" s="3"/>
      <c r="OX288" s="3"/>
      <c r="OY288" s="3"/>
      <c r="OZ288" s="3"/>
      <c r="PA288" s="3"/>
      <c r="PB288" s="3"/>
      <c r="PC288" s="3"/>
      <c r="PD288" s="3"/>
      <c r="PE288" s="3"/>
      <c r="PF288" s="3"/>
      <c r="PG288" s="3"/>
      <c r="PH288" s="3"/>
      <c r="PI288" s="3"/>
      <c r="PJ288" s="3"/>
      <c r="PK288" s="3"/>
      <c r="PL288" s="3"/>
      <c r="PM288" s="3"/>
      <c r="PN288" s="3"/>
      <c r="PO288" s="3"/>
      <c r="PP288" s="3"/>
      <c r="PQ288" s="3"/>
      <c r="PR288" s="3"/>
      <c r="PS288" s="3"/>
      <c r="PT288" s="3"/>
      <c r="PU288" s="3"/>
      <c r="PV288" s="3"/>
      <c r="PW288" s="3"/>
      <c r="PX288" s="3"/>
      <c r="PY288" s="3"/>
      <c r="PZ288" s="3"/>
      <c r="QA288" s="3"/>
      <c r="QB288" s="3"/>
      <c r="QC288" s="3"/>
      <c r="QD288" s="3"/>
      <c r="QE288" s="3"/>
      <c r="QF288" s="3"/>
      <c r="QG288" s="3"/>
      <c r="QH288" s="3"/>
      <c r="QI288" s="3"/>
      <c r="QJ288" s="3"/>
      <c r="QK288" s="3"/>
      <c r="QL288" s="3"/>
      <c r="QM288" s="3"/>
      <c r="QN288" s="3"/>
      <c r="QO288" s="3"/>
      <c r="QP288" s="3"/>
      <c r="QQ288" s="3"/>
      <c r="QR288" s="3"/>
      <c r="QS288" s="3"/>
      <c r="QT288" s="3"/>
      <c r="QU288" s="3"/>
      <c r="QV288" s="3"/>
      <c r="QW288" s="3"/>
      <c r="QX288" s="3"/>
      <c r="QY288" s="3"/>
      <c r="QZ288" s="3"/>
      <c r="RA288" s="3"/>
      <c r="RB288" s="3"/>
      <c r="RC288" s="3"/>
      <c r="RD288" s="3"/>
      <c r="RE288" s="3"/>
      <c r="RF288" s="3"/>
      <c r="RG288" s="3"/>
      <c r="RH288" s="3"/>
      <c r="RI288" s="3"/>
      <c r="RJ288" s="3"/>
      <c r="RK288" s="3"/>
      <c r="RL288" s="3"/>
      <c r="RM288" s="3"/>
      <c r="RN288" s="3"/>
      <c r="RO288" s="3"/>
      <c r="RP288" s="3"/>
      <c r="RQ288" s="3"/>
      <c r="RR288" s="3"/>
      <c r="RS288" s="3"/>
      <c r="RT288" s="3"/>
      <c r="RU288" s="3"/>
      <c r="RV288" s="3"/>
      <c r="RW288" s="3"/>
      <c r="RX288" s="3"/>
      <c r="RY288" s="3"/>
      <c r="RZ288" s="3"/>
      <c r="SA288" s="3"/>
      <c r="SB288" s="3"/>
      <c r="SC288" s="3"/>
      <c r="SD288" s="3"/>
      <c r="SE288" s="3"/>
      <c r="SF288" s="3"/>
      <c r="SG288" s="3"/>
      <c r="SH288" s="3"/>
      <c r="SI288" s="3"/>
      <c r="SJ288" s="3"/>
      <c r="SK288" s="3"/>
      <c r="SL288" s="3"/>
      <c r="SM288" s="3"/>
      <c r="SN288" s="3"/>
      <c r="SO288" s="3"/>
      <c r="SP288" s="3"/>
      <c r="SQ288" s="3"/>
      <c r="SR288" s="3"/>
      <c r="SS288" s="3"/>
      <c r="ST288" s="3"/>
      <c r="SU288" s="3"/>
      <c r="SV288" s="3"/>
      <c r="SW288" s="3"/>
      <c r="SX288" s="3"/>
      <c r="SY288" s="3"/>
      <c r="SZ288" s="3"/>
      <c r="TA288" s="3"/>
      <c r="TB288" s="3"/>
      <c r="TC288" s="3"/>
      <c r="TD288" s="3"/>
      <c r="TE288" s="3"/>
      <c r="TF288" s="3"/>
      <c r="TG288" s="3"/>
      <c r="TH288" s="3"/>
      <c r="TI288" s="3"/>
      <c r="TJ288" s="3"/>
      <c r="TK288" s="3"/>
      <c r="TL288" s="3"/>
      <c r="TM288" s="3"/>
      <c r="TN288" s="3"/>
      <c r="TO288" s="3"/>
      <c r="TP288" s="3"/>
      <c r="TQ288" s="3"/>
      <c r="TR288" s="3"/>
      <c r="TS288" s="3"/>
      <c r="TT288" s="3"/>
      <c r="TU288" s="3"/>
      <c r="TV288" s="3"/>
      <c r="TW288" s="3"/>
      <c r="TX288" s="3"/>
      <c r="TY288" s="3"/>
      <c r="TZ288" s="3"/>
      <c r="UA288" s="3"/>
      <c r="UB288" s="3"/>
      <c r="UC288" s="3"/>
      <c r="UD288" s="3"/>
      <c r="UE288" s="3"/>
      <c r="UF288" s="3"/>
      <c r="UG288" s="3"/>
      <c r="UH288" s="3"/>
      <c r="UI288" s="3"/>
      <c r="UJ288" s="3"/>
      <c r="UK288" s="3"/>
      <c r="UL288" s="3"/>
      <c r="UM288" s="3"/>
      <c r="UN288" s="3"/>
      <c r="UO288" s="3"/>
      <c r="UP288" s="3"/>
      <c r="UQ288" s="3"/>
      <c r="UR288" s="3"/>
      <c r="US288" s="3"/>
      <c r="UT288" s="3"/>
      <c r="UU288" s="3"/>
      <c r="UV288" s="3"/>
      <c r="UW288" s="3"/>
      <c r="UX288" s="3"/>
      <c r="UY288" s="3"/>
      <c r="UZ288" s="3"/>
      <c r="VA288" s="3"/>
      <c r="VB288" s="3"/>
      <c r="VC288" s="3"/>
      <c r="VD288" s="3"/>
      <c r="VE288" s="3"/>
      <c r="VF288" s="3"/>
      <c r="VG288" s="3"/>
      <c r="VH288" s="3"/>
      <c r="VI288" s="3"/>
      <c r="VJ288" s="3"/>
      <c r="VK288" s="3"/>
      <c r="VL288" s="3"/>
      <c r="VM288" s="3"/>
      <c r="VN288" s="3"/>
      <c r="VO288" s="3"/>
      <c r="VP288" s="3"/>
      <c r="VQ288" s="3"/>
      <c r="VR288" s="3"/>
      <c r="VS288" s="3"/>
      <c r="VT288" s="3"/>
      <c r="VU288" s="3"/>
      <c r="VV288" s="3"/>
      <c r="VW288" s="3"/>
      <c r="VX288" s="3"/>
      <c r="VY288" s="3"/>
      <c r="VZ288" s="3"/>
      <c r="WA288" s="3"/>
      <c r="WB288" s="3"/>
      <c r="WC288" s="3"/>
      <c r="WD288" s="3"/>
      <c r="WE288" s="3"/>
      <c r="WF288" s="3"/>
      <c r="WG288" s="3"/>
      <c r="WH288" s="3"/>
      <c r="WI288" s="3"/>
      <c r="WJ288" s="3"/>
      <c r="WK288" s="3"/>
      <c r="WL288" s="3"/>
      <c r="WM288" s="3"/>
      <c r="WN288" s="3"/>
      <c r="WO288" s="3"/>
      <c r="WP288" s="3"/>
      <c r="WQ288" s="3"/>
      <c r="WR288" s="3"/>
      <c r="WS288" s="3"/>
      <c r="WT288" s="3"/>
      <c r="WU288" s="3"/>
      <c r="WV288" s="3"/>
      <c r="WW288" s="3"/>
      <c r="WX288" s="3"/>
      <c r="WY288" s="3"/>
      <c r="WZ288" s="3"/>
      <c r="XA288" s="3"/>
      <c r="XB288" s="3"/>
      <c r="XC288" s="3"/>
      <c r="XD288" s="3"/>
      <c r="XE288" s="3"/>
      <c r="XF288" s="3"/>
      <c r="XG288" s="3"/>
      <c r="XH288" s="3"/>
      <c r="XI288" s="3"/>
      <c r="XJ288" s="3"/>
      <c r="XK288" s="3"/>
      <c r="XL288" s="3"/>
      <c r="XM288" s="3"/>
      <c r="XN288" s="3"/>
      <c r="XO288" s="3"/>
      <c r="XP288" s="3"/>
      <c r="XQ288" s="3"/>
      <c r="XR288" s="3"/>
      <c r="XS288" s="3"/>
      <c r="XT288" s="3"/>
      <c r="XU288" s="3"/>
      <c r="XV288" s="3"/>
      <c r="XW288" s="3"/>
      <c r="XX288" s="3"/>
      <c r="XY288" s="3"/>
      <c r="XZ288" s="3"/>
      <c r="YA288" s="3"/>
      <c r="YB288" s="3"/>
      <c r="YC288" s="3"/>
      <c r="YD288" s="3"/>
      <c r="YE288" s="3"/>
      <c r="YF288" s="3"/>
      <c r="YG288" s="3"/>
      <c r="YH288" s="3"/>
      <c r="YI288" s="3"/>
      <c r="YJ288" s="3"/>
      <c r="YK288" s="3"/>
      <c r="YL288" s="3"/>
      <c r="YM288" s="3"/>
      <c r="YN288" s="3"/>
      <c r="YO288" s="3"/>
      <c r="YP288" s="3"/>
      <c r="YQ288" s="3"/>
      <c r="YR288" s="3"/>
      <c r="YS288" s="3"/>
      <c r="YT288" s="3"/>
      <c r="YU288" s="3"/>
      <c r="YV288" s="3"/>
      <c r="YW288" s="3"/>
      <c r="YX288" s="3"/>
      <c r="YY288" s="3"/>
      <c r="YZ288" s="3"/>
      <c r="ZA288" s="3"/>
      <c r="ZB288" s="3"/>
      <c r="ZC288" s="3"/>
      <c r="ZD288" s="3"/>
      <c r="ZE288" s="3"/>
      <c r="ZF288" s="3"/>
      <c r="ZG288" s="3"/>
      <c r="ZH288" s="3"/>
      <c r="ZI288" s="3"/>
      <c r="ZJ288" s="3"/>
      <c r="ZK288" s="3"/>
      <c r="ZL288" s="3"/>
      <c r="ZM288" s="3"/>
      <c r="ZN288" s="3"/>
      <c r="ZO288" s="3"/>
      <c r="ZP288" s="3"/>
      <c r="ZQ288" s="3"/>
      <c r="ZR288" s="3"/>
      <c r="ZS288" s="3"/>
      <c r="ZT288" s="3"/>
      <c r="ZU288" s="3"/>
      <c r="ZV288" s="3"/>
      <c r="ZW288" s="3"/>
      <c r="ZX288" s="3"/>
      <c r="ZY288" s="3"/>
      <c r="ZZ288" s="3"/>
      <c r="AAA288" s="3"/>
      <c r="AAB288" s="3"/>
      <c r="AAC288" s="3"/>
      <c r="AAD288" s="3"/>
      <c r="AAE288" s="3"/>
      <c r="AAF288" s="3"/>
      <c r="AAG288" s="3"/>
      <c r="AAH288" s="3"/>
      <c r="AAI288" s="3"/>
      <c r="AAJ288" s="3"/>
      <c r="AAK288" s="3"/>
      <c r="AAL288" s="3"/>
      <c r="AAM288" s="3"/>
      <c r="AAN288" s="3"/>
      <c r="AAO288" s="3"/>
      <c r="AAP288" s="3"/>
      <c r="AAQ288" s="3"/>
      <c r="AAR288" s="3"/>
      <c r="AAS288" s="3"/>
      <c r="AAT288" s="3"/>
      <c r="AAU288" s="3"/>
      <c r="AAV288" s="3"/>
      <c r="AAW288" s="3"/>
      <c r="AAX288" s="3"/>
      <c r="AAY288" s="3"/>
      <c r="AAZ288" s="3"/>
      <c r="ABA288" s="3"/>
      <c r="ABB288" s="3"/>
      <c r="ABC288" s="3"/>
      <c r="ABD288" s="3"/>
      <c r="ABE288" s="3"/>
      <c r="ABF288" s="3"/>
      <c r="ABG288" s="3"/>
      <c r="ABH288" s="3"/>
      <c r="ABI288" s="3"/>
      <c r="ABJ288" s="3"/>
      <c r="ABK288" s="3"/>
      <c r="ABL288" s="3"/>
      <c r="ABM288" s="3"/>
      <c r="ABN288" s="3"/>
      <c r="ABO288" s="3"/>
      <c r="ABP288" s="3"/>
      <c r="ABQ288" s="3"/>
      <c r="ABR288" s="3"/>
      <c r="ABS288" s="3"/>
      <c r="ABT288" s="3"/>
      <c r="ABU288" s="3"/>
      <c r="ABV288" s="3"/>
      <c r="ABW288" s="3"/>
      <c r="ABX288" s="3"/>
      <c r="ABY288" s="3"/>
      <c r="ABZ288" s="3"/>
      <c r="ACA288" s="3"/>
      <c r="ACB288" s="3"/>
      <c r="ACC288" s="3"/>
      <c r="ACD288" s="3"/>
      <c r="ACE288" s="3"/>
      <c r="ACF288" s="3"/>
      <c r="ACG288" s="3"/>
      <c r="ACH288" s="3"/>
      <c r="ACI288" s="3"/>
      <c r="ACJ288" s="3"/>
      <c r="ACK288" s="3"/>
      <c r="ACL288" s="3"/>
      <c r="ACM288" s="3"/>
      <c r="ACN288" s="3"/>
      <c r="ACO288" s="3"/>
      <c r="ACP288" s="3"/>
      <c r="ACQ288" s="3"/>
      <c r="ACR288" s="3"/>
      <c r="ACS288" s="3"/>
      <c r="ACT288" s="3"/>
      <c r="ACU288" s="3"/>
      <c r="ACV288" s="3"/>
      <c r="ACW288" s="3"/>
      <c r="ACX288" s="3"/>
      <c r="ACY288" s="3"/>
      <c r="ACZ288" s="3"/>
      <c r="ADA288" s="3"/>
      <c r="ADB288" s="3"/>
      <c r="ADC288" s="3"/>
      <c r="ADD288" s="3"/>
      <c r="ADE288" s="3"/>
      <c r="ADF288" s="3"/>
      <c r="ADG288" s="3"/>
      <c r="ADH288" s="3"/>
      <c r="ADI288" s="3"/>
      <c r="ADJ288" s="3"/>
      <c r="ADK288" s="3"/>
      <c r="ADL288" s="3"/>
      <c r="ADM288" s="3"/>
      <c r="ADN288" s="3"/>
      <c r="ADO288" s="3"/>
      <c r="ADP288" s="3"/>
      <c r="ADQ288" s="3"/>
      <c r="ADR288" s="3"/>
      <c r="ADS288" s="3"/>
      <c r="ADT288" s="3"/>
      <c r="ADU288" s="3"/>
      <c r="ADV288" s="3"/>
      <c r="ADW288" s="3"/>
      <c r="ADX288" s="3"/>
      <c r="ADY288" s="3"/>
      <c r="ADZ288" s="3"/>
      <c r="AEA288" s="3"/>
      <c r="AEB288" s="3"/>
      <c r="AEC288" s="3"/>
      <c r="AED288" s="3"/>
      <c r="AEE288" s="3"/>
      <c r="AEF288" s="3"/>
      <c r="AEG288" s="3"/>
      <c r="AEH288" s="3"/>
      <c r="AEI288" s="3"/>
      <c r="AEJ288" s="3"/>
      <c r="AEK288" s="3"/>
      <c r="AEL288" s="3"/>
      <c r="AEM288" s="3"/>
      <c r="AEN288" s="3"/>
      <c r="AEO288" s="3"/>
      <c r="AEP288" s="3"/>
      <c r="AEQ288" s="3"/>
      <c r="AER288" s="3"/>
      <c r="AES288" s="3"/>
      <c r="AET288" s="3"/>
      <c r="AEU288" s="3"/>
      <c r="AEV288" s="3"/>
      <c r="AEW288" s="3"/>
      <c r="AEX288" s="3"/>
      <c r="AEY288" s="3"/>
      <c r="AEZ288" s="3"/>
      <c r="AFA288" s="3"/>
      <c r="AFB288" s="3"/>
      <c r="AFC288" s="3"/>
      <c r="AFD288" s="3"/>
      <c r="AFE288" s="3"/>
      <c r="AFF288" s="3"/>
      <c r="AFG288" s="3"/>
      <c r="AFH288" s="3"/>
      <c r="AFI288" s="3"/>
      <c r="AFJ288" s="3"/>
      <c r="AFK288" s="3"/>
      <c r="AFL288" s="3"/>
      <c r="AFM288" s="3"/>
      <c r="AFN288" s="3"/>
      <c r="AFO288" s="3"/>
      <c r="AFP288" s="3"/>
      <c r="AFQ288" s="3"/>
      <c r="AFR288" s="3"/>
      <c r="AFS288" s="3"/>
      <c r="AFT288" s="3"/>
      <c r="AFU288" s="3"/>
      <c r="AFV288" s="3"/>
      <c r="AFW288" s="3"/>
      <c r="AFX288" s="3"/>
      <c r="AFY288" s="3"/>
      <c r="AFZ288" s="3"/>
      <c r="AGA288" s="3"/>
      <c r="AGB288" s="3"/>
      <c r="AGC288" s="3"/>
      <c r="AGD288" s="3"/>
      <c r="AGE288" s="3"/>
      <c r="AGF288" s="3"/>
      <c r="AGG288" s="3"/>
      <c r="AGH288" s="3"/>
      <c r="AGI288" s="3"/>
      <c r="AGJ288" s="3"/>
      <c r="AGK288" s="3"/>
      <c r="AGL288" s="3"/>
      <c r="AGM288" s="3"/>
      <c r="AGN288" s="3"/>
      <c r="AGO288" s="3"/>
      <c r="AGP288" s="3"/>
      <c r="AGQ288" s="3"/>
      <c r="AGR288" s="3"/>
      <c r="AGS288" s="3"/>
      <c r="AGT288" s="3"/>
      <c r="AGU288" s="3"/>
      <c r="AGV288" s="3"/>
      <c r="AGW288" s="3"/>
      <c r="AGX288" s="3"/>
      <c r="AGY288" s="3"/>
      <c r="AGZ288" s="3"/>
      <c r="AHA288" s="3"/>
      <c r="AHB288" s="3"/>
      <c r="AHC288" s="3"/>
      <c r="AHD288" s="3"/>
      <c r="AHE288" s="3"/>
      <c r="AHF288" s="3"/>
      <c r="AHG288" s="3"/>
      <c r="AHH288" s="3"/>
      <c r="AHI288" s="3"/>
      <c r="AHJ288" s="3"/>
      <c r="AHK288" s="3"/>
      <c r="AHL288" s="3"/>
      <c r="AHM288" s="3"/>
      <c r="AHN288" s="3"/>
      <c r="AHO288" s="3"/>
      <c r="AHP288" s="3"/>
      <c r="AHQ288" s="3"/>
      <c r="AHR288" s="3"/>
      <c r="AHS288" s="3"/>
      <c r="AHT288" s="3"/>
      <c r="AHU288" s="3"/>
      <c r="AHV288" s="3"/>
      <c r="AHW288" s="3"/>
      <c r="AHX288" s="3"/>
      <c r="AHY288" s="3"/>
      <c r="AHZ288" s="3"/>
      <c r="AIA288" s="3"/>
      <c r="AIB288" s="3"/>
      <c r="AIC288" s="3"/>
      <c r="AID288" s="3"/>
      <c r="AIE288" s="3"/>
      <c r="AIF288" s="3"/>
      <c r="AIG288" s="3"/>
      <c r="AIH288" s="3"/>
      <c r="AII288" s="3"/>
      <c r="AIJ288" s="3"/>
      <c r="AIK288" s="3"/>
      <c r="AIL288" s="3"/>
      <c r="AIM288" s="3"/>
      <c r="AIN288" s="3"/>
      <c r="AIO288" s="3"/>
      <c r="AIP288" s="3"/>
      <c r="AIQ288" s="3"/>
      <c r="AIR288" s="3"/>
      <c r="AIS288" s="3"/>
      <c r="AIT288" s="3"/>
      <c r="AIU288" s="3"/>
      <c r="AIV288" s="3"/>
      <c r="AIW288" s="3"/>
      <c r="AIX288" s="3"/>
      <c r="AIY288" s="3"/>
      <c r="AIZ288" s="3"/>
      <c r="AJA288" s="3"/>
      <c r="AJB288" s="3"/>
      <c r="AJC288" s="3"/>
      <c r="AJD288" s="3"/>
      <c r="AJE288" s="3"/>
      <c r="AJF288" s="3"/>
      <c r="AJG288" s="3"/>
      <c r="AJH288" s="3"/>
      <c r="AJI288" s="3"/>
      <c r="AJJ288" s="3"/>
      <c r="AJK288" s="3"/>
      <c r="AJL288" s="3"/>
      <c r="AJM288" s="3"/>
      <c r="AJN288" s="3"/>
      <c r="AJO288" s="3"/>
      <c r="AJP288" s="3"/>
      <c r="AJQ288" s="3"/>
      <c r="AJR288" s="3"/>
      <c r="AJS288" s="3"/>
      <c r="AJT288" s="3"/>
      <c r="AJU288" s="3"/>
      <c r="AJV288" s="3"/>
      <c r="AJW288" s="3"/>
      <c r="AJX288" s="3"/>
      <c r="AJY288" s="3"/>
      <c r="AJZ288" s="3"/>
      <c r="AKA288" s="3"/>
      <c r="AKB288" s="3"/>
      <c r="AKC288" s="3"/>
      <c r="AKD288" s="3"/>
      <c r="AKE288" s="3"/>
      <c r="AKF288" s="3"/>
      <c r="AKG288" s="3"/>
      <c r="AKH288" s="3"/>
      <c r="AKI288" s="3"/>
      <c r="AKJ288" s="3"/>
      <c r="AKK288" s="3"/>
      <c r="AKL288" s="3"/>
      <c r="AKM288" s="3"/>
      <c r="AKN288" s="3"/>
      <c r="AKO288" s="3"/>
      <c r="AKP288" s="3"/>
      <c r="AKQ288" s="3"/>
      <c r="AKR288" s="3"/>
      <c r="AKS288" s="3"/>
      <c r="AKT288" s="3"/>
      <c r="AKU288" s="3"/>
      <c r="AKV288" s="3"/>
      <c r="AKW288" s="3"/>
      <c r="AKX288" s="3"/>
      <c r="AKY288" s="3"/>
      <c r="AKZ288" s="3"/>
      <c r="ALA288" s="3"/>
      <c r="ALB288" s="3"/>
      <c r="ALC288" s="3"/>
      <c r="ALD288" s="3"/>
      <c r="ALE288" s="3"/>
      <c r="ALF288" s="3"/>
      <c r="ALG288" s="3"/>
      <c r="ALH288" s="3"/>
      <c r="ALI288" s="3"/>
      <c r="ALJ288" s="3"/>
      <c r="ALK288" s="3"/>
      <c r="ALL288" s="3"/>
      <c r="ALM288" s="3"/>
      <c r="ALN288" s="3"/>
      <c r="ALO288" s="3"/>
      <c r="ALP288" s="3"/>
      <c r="ALQ288" s="3"/>
      <c r="ALR288" s="3"/>
      <c r="ALS288" s="3"/>
      <c r="ALT288" s="3"/>
      <c r="ALU288" s="3"/>
      <c r="ALV288" s="3"/>
      <c r="ALW288" s="3"/>
      <c r="ALX288" s="3"/>
      <c r="ALY288" s="3"/>
      <c r="ALZ288" s="3"/>
    </row>
    <row r="289" spans="1:1014" s="2" customFormat="1" ht="15" customHeight="1" x14ac:dyDescent="0.25">
      <c r="A289" s="63"/>
      <c r="B289" s="64"/>
      <c r="C289" s="236"/>
      <c r="D289" s="236"/>
      <c r="E289" s="236"/>
      <c r="F289" s="237"/>
      <c r="G289" s="238"/>
      <c r="H289" s="239"/>
      <c r="I289" s="239"/>
      <c r="J289" s="241"/>
      <c r="K289" s="186"/>
      <c r="L289" s="187"/>
      <c r="M289" s="187"/>
      <c r="N289" s="194"/>
      <c r="O289" s="254"/>
      <c r="IE289" s="3"/>
      <c r="IF289" s="3"/>
      <c r="IG289" s="3"/>
      <c r="IH289" s="3"/>
      <c r="II289" s="3"/>
      <c r="IJ289" s="3"/>
      <c r="IK289" s="3"/>
      <c r="IL289" s="3"/>
      <c r="IM289" s="3"/>
      <c r="IN289" s="3"/>
      <c r="IO289" s="3"/>
      <c r="IP289" s="3"/>
      <c r="IQ289" s="3"/>
      <c r="IR289" s="3"/>
      <c r="IS289" s="3"/>
      <c r="IT289" s="3"/>
      <c r="IU289" s="3"/>
      <c r="IV289" s="3"/>
      <c r="IW289" s="3"/>
      <c r="IX289" s="3"/>
      <c r="IY289" s="3"/>
      <c r="IZ289" s="3"/>
      <c r="JA289" s="3"/>
      <c r="JB289" s="3"/>
      <c r="JC289" s="3"/>
      <c r="JD289" s="3"/>
      <c r="JE289" s="3"/>
      <c r="JF289" s="3"/>
      <c r="JG289" s="3"/>
      <c r="JH289" s="3"/>
      <c r="JI289" s="3"/>
      <c r="JJ289" s="3"/>
      <c r="JK289" s="3"/>
      <c r="JL289" s="3"/>
      <c r="JM289" s="3"/>
      <c r="JN289" s="3"/>
      <c r="JO289" s="3"/>
      <c r="JP289" s="3"/>
      <c r="JQ289" s="3"/>
      <c r="JR289" s="3"/>
      <c r="JS289" s="3"/>
      <c r="JT289" s="3"/>
      <c r="JU289" s="3"/>
      <c r="JV289" s="3"/>
      <c r="JW289" s="3"/>
      <c r="JX289" s="3"/>
      <c r="JY289" s="3"/>
      <c r="JZ289" s="3"/>
      <c r="KA289" s="3"/>
      <c r="KB289" s="3"/>
      <c r="KC289" s="3"/>
      <c r="KD289" s="3"/>
      <c r="KE289" s="3"/>
      <c r="KF289" s="3"/>
      <c r="KG289" s="3"/>
      <c r="KH289" s="3"/>
      <c r="KI289" s="3"/>
      <c r="KJ289" s="3"/>
      <c r="KK289" s="3"/>
      <c r="KL289" s="3"/>
      <c r="KM289" s="3"/>
      <c r="KN289" s="3"/>
      <c r="KO289" s="3"/>
      <c r="KP289" s="3"/>
      <c r="KQ289" s="3"/>
      <c r="KR289" s="3"/>
      <c r="KS289" s="3"/>
      <c r="KT289" s="3"/>
      <c r="KU289" s="3"/>
      <c r="KV289" s="3"/>
      <c r="KW289" s="3"/>
      <c r="KX289" s="3"/>
      <c r="KY289" s="3"/>
      <c r="KZ289" s="3"/>
      <c r="LA289" s="3"/>
      <c r="LB289" s="3"/>
      <c r="LC289" s="3"/>
      <c r="LD289" s="3"/>
      <c r="LE289" s="3"/>
      <c r="LF289" s="3"/>
      <c r="LG289" s="3"/>
      <c r="LH289" s="3"/>
      <c r="LI289" s="3"/>
      <c r="LJ289" s="3"/>
      <c r="LK289" s="3"/>
      <c r="LL289" s="3"/>
      <c r="LM289" s="3"/>
      <c r="LN289" s="3"/>
      <c r="LO289" s="3"/>
      <c r="LP289" s="3"/>
      <c r="LQ289" s="3"/>
      <c r="LR289" s="3"/>
      <c r="LS289" s="3"/>
      <c r="LT289" s="3"/>
      <c r="LU289" s="3"/>
      <c r="LV289" s="3"/>
      <c r="LW289" s="3"/>
      <c r="LX289" s="3"/>
      <c r="LY289" s="3"/>
      <c r="LZ289" s="3"/>
      <c r="MA289" s="3"/>
      <c r="MB289" s="3"/>
      <c r="MC289" s="3"/>
      <c r="MD289" s="3"/>
      <c r="ME289" s="3"/>
      <c r="MF289" s="3"/>
      <c r="MG289" s="3"/>
      <c r="MH289" s="3"/>
      <c r="MI289" s="3"/>
      <c r="MJ289" s="3"/>
      <c r="MK289" s="3"/>
      <c r="ML289" s="3"/>
      <c r="MM289" s="3"/>
      <c r="MN289" s="3"/>
      <c r="MO289" s="3"/>
      <c r="MP289" s="3"/>
      <c r="MQ289" s="3"/>
      <c r="MR289" s="3"/>
      <c r="MS289" s="3"/>
      <c r="MT289" s="3"/>
      <c r="MU289" s="3"/>
      <c r="MV289" s="3"/>
      <c r="MW289" s="3"/>
      <c r="MX289" s="3"/>
      <c r="MY289" s="3"/>
      <c r="MZ289" s="3"/>
      <c r="NA289" s="3"/>
      <c r="NB289" s="3"/>
      <c r="NC289" s="3"/>
      <c r="ND289" s="3"/>
      <c r="NE289" s="3"/>
      <c r="NF289" s="3"/>
      <c r="NG289" s="3"/>
      <c r="NH289" s="3"/>
      <c r="NI289" s="3"/>
      <c r="NJ289" s="3"/>
      <c r="NK289" s="3"/>
      <c r="NL289" s="3"/>
      <c r="NM289" s="3"/>
      <c r="NN289" s="3"/>
      <c r="NO289" s="3"/>
      <c r="NP289" s="3"/>
      <c r="NQ289" s="3"/>
      <c r="NR289" s="3"/>
      <c r="NS289" s="3"/>
      <c r="NT289" s="3"/>
      <c r="NU289" s="3"/>
      <c r="NV289" s="3"/>
      <c r="NW289" s="3"/>
      <c r="NX289" s="3"/>
      <c r="NY289" s="3"/>
      <c r="NZ289" s="3"/>
      <c r="OA289" s="3"/>
      <c r="OB289" s="3"/>
      <c r="OC289" s="3"/>
      <c r="OD289" s="3"/>
      <c r="OE289" s="3"/>
      <c r="OF289" s="3"/>
      <c r="OG289" s="3"/>
      <c r="OH289" s="3"/>
      <c r="OI289" s="3"/>
      <c r="OJ289" s="3"/>
      <c r="OK289" s="3"/>
      <c r="OL289" s="3"/>
      <c r="OM289" s="3"/>
      <c r="ON289" s="3"/>
      <c r="OO289" s="3"/>
      <c r="OP289" s="3"/>
      <c r="OQ289" s="3"/>
      <c r="OR289" s="3"/>
      <c r="OS289" s="3"/>
      <c r="OT289" s="3"/>
      <c r="OU289" s="3"/>
      <c r="OV289" s="3"/>
      <c r="OW289" s="3"/>
      <c r="OX289" s="3"/>
      <c r="OY289" s="3"/>
      <c r="OZ289" s="3"/>
      <c r="PA289" s="3"/>
      <c r="PB289" s="3"/>
      <c r="PC289" s="3"/>
      <c r="PD289" s="3"/>
      <c r="PE289" s="3"/>
      <c r="PF289" s="3"/>
      <c r="PG289" s="3"/>
      <c r="PH289" s="3"/>
      <c r="PI289" s="3"/>
      <c r="PJ289" s="3"/>
      <c r="PK289" s="3"/>
      <c r="PL289" s="3"/>
      <c r="PM289" s="3"/>
      <c r="PN289" s="3"/>
      <c r="PO289" s="3"/>
      <c r="PP289" s="3"/>
      <c r="PQ289" s="3"/>
      <c r="PR289" s="3"/>
      <c r="PS289" s="3"/>
      <c r="PT289" s="3"/>
      <c r="PU289" s="3"/>
      <c r="PV289" s="3"/>
      <c r="PW289" s="3"/>
      <c r="PX289" s="3"/>
      <c r="PY289" s="3"/>
      <c r="PZ289" s="3"/>
      <c r="QA289" s="3"/>
      <c r="QB289" s="3"/>
      <c r="QC289" s="3"/>
      <c r="QD289" s="3"/>
      <c r="QE289" s="3"/>
      <c r="QF289" s="3"/>
      <c r="QG289" s="3"/>
      <c r="QH289" s="3"/>
      <c r="QI289" s="3"/>
      <c r="QJ289" s="3"/>
      <c r="QK289" s="3"/>
      <c r="QL289" s="3"/>
      <c r="QM289" s="3"/>
      <c r="QN289" s="3"/>
      <c r="QO289" s="3"/>
      <c r="QP289" s="3"/>
      <c r="QQ289" s="3"/>
      <c r="QR289" s="3"/>
      <c r="QS289" s="3"/>
      <c r="QT289" s="3"/>
      <c r="QU289" s="3"/>
      <c r="QV289" s="3"/>
      <c r="QW289" s="3"/>
      <c r="QX289" s="3"/>
      <c r="QY289" s="3"/>
      <c r="QZ289" s="3"/>
      <c r="RA289" s="3"/>
      <c r="RB289" s="3"/>
      <c r="RC289" s="3"/>
      <c r="RD289" s="3"/>
      <c r="RE289" s="3"/>
      <c r="RF289" s="3"/>
      <c r="RG289" s="3"/>
      <c r="RH289" s="3"/>
      <c r="RI289" s="3"/>
      <c r="RJ289" s="3"/>
      <c r="RK289" s="3"/>
      <c r="RL289" s="3"/>
      <c r="RM289" s="3"/>
      <c r="RN289" s="3"/>
      <c r="RO289" s="3"/>
      <c r="RP289" s="3"/>
      <c r="RQ289" s="3"/>
      <c r="RR289" s="3"/>
      <c r="RS289" s="3"/>
      <c r="RT289" s="3"/>
      <c r="RU289" s="3"/>
      <c r="RV289" s="3"/>
      <c r="RW289" s="3"/>
      <c r="RX289" s="3"/>
      <c r="RY289" s="3"/>
      <c r="RZ289" s="3"/>
      <c r="SA289" s="3"/>
      <c r="SB289" s="3"/>
      <c r="SC289" s="3"/>
      <c r="SD289" s="3"/>
      <c r="SE289" s="3"/>
      <c r="SF289" s="3"/>
      <c r="SG289" s="3"/>
      <c r="SH289" s="3"/>
      <c r="SI289" s="3"/>
      <c r="SJ289" s="3"/>
      <c r="SK289" s="3"/>
      <c r="SL289" s="3"/>
      <c r="SM289" s="3"/>
      <c r="SN289" s="3"/>
      <c r="SO289" s="3"/>
      <c r="SP289" s="3"/>
      <c r="SQ289" s="3"/>
      <c r="SR289" s="3"/>
      <c r="SS289" s="3"/>
      <c r="ST289" s="3"/>
      <c r="SU289" s="3"/>
      <c r="SV289" s="3"/>
      <c r="SW289" s="3"/>
      <c r="SX289" s="3"/>
      <c r="SY289" s="3"/>
      <c r="SZ289" s="3"/>
      <c r="TA289" s="3"/>
      <c r="TB289" s="3"/>
      <c r="TC289" s="3"/>
      <c r="TD289" s="3"/>
      <c r="TE289" s="3"/>
      <c r="TF289" s="3"/>
      <c r="TG289" s="3"/>
      <c r="TH289" s="3"/>
      <c r="TI289" s="3"/>
      <c r="TJ289" s="3"/>
      <c r="TK289" s="3"/>
      <c r="TL289" s="3"/>
      <c r="TM289" s="3"/>
      <c r="TN289" s="3"/>
      <c r="TO289" s="3"/>
      <c r="TP289" s="3"/>
      <c r="TQ289" s="3"/>
      <c r="TR289" s="3"/>
      <c r="TS289" s="3"/>
      <c r="TT289" s="3"/>
      <c r="TU289" s="3"/>
      <c r="TV289" s="3"/>
      <c r="TW289" s="3"/>
      <c r="TX289" s="3"/>
      <c r="TY289" s="3"/>
      <c r="TZ289" s="3"/>
      <c r="UA289" s="3"/>
      <c r="UB289" s="3"/>
      <c r="UC289" s="3"/>
      <c r="UD289" s="3"/>
      <c r="UE289" s="3"/>
      <c r="UF289" s="3"/>
      <c r="UG289" s="3"/>
      <c r="UH289" s="3"/>
      <c r="UI289" s="3"/>
      <c r="UJ289" s="3"/>
      <c r="UK289" s="3"/>
      <c r="UL289" s="3"/>
      <c r="UM289" s="3"/>
      <c r="UN289" s="3"/>
      <c r="UO289" s="3"/>
      <c r="UP289" s="3"/>
      <c r="UQ289" s="3"/>
      <c r="UR289" s="3"/>
      <c r="US289" s="3"/>
      <c r="UT289" s="3"/>
      <c r="UU289" s="3"/>
      <c r="UV289" s="3"/>
      <c r="UW289" s="3"/>
      <c r="UX289" s="3"/>
      <c r="UY289" s="3"/>
      <c r="UZ289" s="3"/>
      <c r="VA289" s="3"/>
      <c r="VB289" s="3"/>
      <c r="VC289" s="3"/>
      <c r="VD289" s="3"/>
      <c r="VE289" s="3"/>
      <c r="VF289" s="3"/>
      <c r="VG289" s="3"/>
      <c r="VH289" s="3"/>
      <c r="VI289" s="3"/>
      <c r="VJ289" s="3"/>
      <c r="VK289" s="3"/>
      <c r="VL289" s="3"/>
      <c r="VM289" s="3"/>
      <c r="VN289" s="3"/>
      <c r="VO289" s="3"/>
      <c r="VP289" s="3"/>
      <c r="VQ289" s="3"/>
      <c r="VR289" s="3"/>
      <c r="VS289" s="3"/>
      <c r="VT289" s="3"/>
      <c r="VU289" s="3"/>
      <c r="VV289" s="3"/>
      <c r="VW289" s="3"/>
      <c r="VX289" s="3"/>
      <c r="VY289" s="3"/>
      <c r="VZ289" s="3"/>
      <c r="WA289" s="3"/>
      <c r="WB289" s="3"/>
      <c r="WC289" s="3"/>
      <c r="WD289" s="3"/>
      <c r="WE289" s="3"/>
      <c r="WF289" s="3"/>
      <c r="WG289" s="3"/>
      <c r="WH289" s="3"/>
      <c r="WI289" s="3"/>
      <c r="WJ289" s="3"/>
      <c r="WK289" s="3"/>
      <c r="WL289" s="3"/>
      <c r="WM289" s="3"/>
      <c r="WN289" s="3"/>
      <c r="WO289" s="3"/>
      <c r="WP289" s="3"/>
      <c r="WQ289" s="3"/>
      <c r="WR289" s="3"/>
      <c r="WS289" s="3"/>
      <c r="WT289" s="3"/>
      <c r="WU289" s="3"/>
      <c r="WV289" s="3"/>
      <c r="WW289" s="3"/>
      <c r="WX289" s="3"/>
      <c r="WY289" s="3"/>
      <c r="WZ289" s="3"/>
      <c r="XA289" s="3"/>
      <c r="XB289" s="3"/>
      <c r="XC289" s="3"/>
      <c r="XD289" s="3"/>
      <c r="XE289" s="3"/>
      <c r="XF289" s="3"/>
      <c r="XG289" s="3"/>
      <c r="XH289" s="3"/>
      <c r="XI289" s="3"/>
      <c r="XJ289" s="3"/>
      <c r="XK289" s="3"/>
      <c r="XL289" s="3"/>
      <c r="XM289" s="3"/>
      <c r="XN289" s="3"/>
      <c r="XO289" s="3"/>
      <c r="XP289" s="3"/>
      <c r="XQ289" s="3"/>
      <c r="XR289" s="3"/>
      <c r="XS289" s="3"/>
      <c r="XT289" s="3"/>
      <c r="XU289" s="3"/>
      <c r="XV289" s="3"/>
      <c r="XW289" s="3"/>
      <c r="XX289" s="3"/>
      <c r="XY289" s="3"/>
      <c r="XZ289" s="3"/>
      <c r="YA289" s="3"/>
      <c r="YB289" s="3"/>
      <c r="YC289" s="3"/>
      <c r="YD289" s="3"/>
      <c r="YE289" s="3"/>
      <c r="YF289" s="3"/>
      <c r="YG289" s="3"/>
      <c r="YH289" s="3"/>
      <c r="YI289" s="3"/>
      <c r="YJ289" s="3"/>
      <c r="YK289" s="3"/>
      <c r="YL289" s="3"/>
      <c r="YM289" s="3"/>
      <c r="YN289" s="3"/>
      <c r="YO289" s="3"/>
      <c r="YP289" s="3"/>
      <c r="YQ289" s="3"/>
      <c r="YR289" s="3"/>
      <c r="YS289" s="3"/>
      <c r="YT289" s="3"/>
      <c r="YU289" s="3"/>
      <c r="YV289" s="3"/>
      <c r="YW289" s="3"/>
      <c r="YX289" s="3"/>
      <c r="YY289" s="3"/>
      <c r="YZ289" s="3"/>
      <c r="ZA289" s="3"/>
      <c r="ZB289" s="3"/>
      <c r="ZC289" s="3"/>
      <c r="ZD289" s="3"/>
      <c r="ZE289" s="3"/>
      <c r="ZF289" s="3"/>
      <c r="ZG289" s="3"/>
      <c r="ZH289" s="3"/>
      <c r="ZI289" s="3"/>
      <c r="ZJ289" s="3"/>
      <c r="ZK289" s="3"/>
      <c r="ZL289" s="3"/>
      <c r="ZM289" s="3"/>
      <c r="ZN289" s="3"/>
      <c r="ZO289" s="3"/>
      <c r="ZP289" s="3"/>
      <c r="ZQ289" s="3"/>
      <c r="ZR289" s="3"/>
      <c r="ZS289" s="3"/>
      <c r="ZT289" s="3"/>
      <c r="ZU289" s="3"/>
      <c r="ZV289" s="3"/>
      <c r="ZW289" s="3"/>
      <c r="ZX289" s="3"/>
      <c r="ZY289" s="3"/>
      <c r="ZZ289" s="3"/>
      <c r="AAA289" s="3"/>
      <c r="AAB289" s="3"/>
      <c r="AAC289" s="3"/>
      <c r="AAD289" s="3"/>
      <c r="AAE289" s="3"/>
      <c r="AAF289" s="3"/>
      <c r="AAG289" s="3"/>
      <c r="AAH289" s="3"/>
      <c r="AAI289" s="3"/>
      <c r="AAJ289" s="3"/>
      <c r="AAK289" s="3"/>
      <c r="AAL289" s="3"/>
      <c r="AAM289" s="3"/>
      <c r="AAN289" s="3"/>
      <c r="AAO289" s="3"/>
      <c r="AAP289" s="3"/>
      <c r="AAQ289" s="3"/>
      <c r="AAR289" s="3"/>
      <c r="AAS289" s="3"/>
      <c r="AAT289" s="3"/>
      <c r="AAU289" s="3"/>
      <c r="AAV289" s="3"/>
      <c r="AAW289" s="3"/>
      <c r="AAX289" s="3"/>
      <c r="AAY289" s="3"/>
      <c r="AAZ289" s="3"/>
      <c r="ABA289" s="3"/>
      <c r="ABB289" s="3"/>
      <c r="ABC289" s="3"/>
      <c r="ABD289" s="3"/>
      <c r="ABE289" s="3"/>
      <c r="ABF289" s="3"/>
      <c r="ABG289" s="3"/>
      <c r="ABH289" s="3"/>
      <c r="ABI289" s="3"/>
      <c r="ABJ289" s="3"/>
      <c r="ABK289" s="3"/>
      <c r="ABL289" s="3"/>
      <c r="ABM289" s="3"/>
      <c r="ABN289" s="3"/>
      <c r="ABO289" s="3"/>
      <c r="ABP289" s="3"/>
      <c r="ABQ289" s="3"/>
      <c r="ABR289" s="3"/>
      <c r="ABS289" s="3"/>
      <c r="ABT289" s="3"/>
      <c r="ABU289" s="3"/>
      <c r="ABV289" s="3"/>
      <c r="ABW289" s="3"/>
      <c r="ABX289" s="3"/>
      <c r="ABY289" s="3"/>
      <c r="ABZ289" s="3"/>
      <c r="ACA289" s="3"/>
      <c r="ACB289" s="3"/>
      <c r="ACC289" s="3"/>
      <c r="ACD289" s="3"/>
      <c r="ACE289" s="3"/>
      <c r="ACF289" s="3"/>
      <c r="ACG289" s="3"/>
      <c r="ACH289" s="3"/>
      <c r="ACI289" s="3"/>
      <c r="ACJ289" s="3"/>
      <c r="ACK289" s="3"/>
      <c r="ACL289" s="3"/>
      <c r="ACM289" s="3"/>
      <c r="ACN289" s="3"/>
      <c r="ACO289" s="3"/>
      <c r="ACP289" s="3"/>
      <c r="ACQ289" s="3"/>
      <c r="ACR289" s="3"/>
      <c r="ACS289" s="3"/>
      <c r="ACT289" s="3"/>
      <c r="ACU289" s="3"/>
      <c r="ACV289" s="3"/>
      <c r="ACW289" s="3"/>
      <c r="ACX289" s="3"/>
      <c r="ACY289" s="3"/>
      <c r="ACZ289" s="3"/>
      <c r="ADA289" s="3"/>
      <c r="ADB289" s="3"/>
      <c r="ADC289" s="3"/>
      <c r="ADD289" s="3"/>
      <c r="ADE289" s="3"/>
      <c r="ADF289" s="3"/>
      <c r="ADG289" s="3"/>
      <c r="ADH289" s="3"/>
      <c r="ADI289" s="3"/>
      <c r="ADJ289" s="3"/>
      <c r="ADK289" s="3"/>
      <c r="ADL289" s="3"/>
      <c r="ADM289" s="3"/>
      <c r="ADN289" s="3"/>
      <c r="ADO289" s="3"/>
      <c r="ADP289" s="3"/>
      <c r="ADQ289" s="3"/>
      <c r="ADR289" s="3"/>
      <c r="ADS289" s="3"/>
      <c r="ADT289" s="3"/>
      <c r="ADU289" s="3"/>
      <c r="ADV289" s="3"/>
      <c r="ADW289" s="3"/>
      <c r="ADX289" s="3"/>
      <c r="ADY289" s="3"/>
      <c r="ADZ289" s="3"/>
      <c r="AEA289" s="3"/>
      <c r="AEB289" s="3"/>
      <c r="AEC289" s="3"/>
      <c r="AED289" s="3"/>
      <c r="AEE289" s="3"/>
      <c r="AEF289" s="3"/>
      <c r="AEG289" s="3"/>
      <c r="AEH289" s="3"/>
      <c r="AEI289" s="3"/>
      <c r="AEJ289" s="3"/>
      <c r="AEK289" s="3"/>
      <c r="AEL289" s="3"/>
      <c r="AEM289" s="3"/>
      <c r="AEN289" s="3"/>
      <c r="AEO289" s="3"/>
      <c r="AEP289" s="3"/>
      <c r="AEQ289" s="3"/>
      <c r="AER289" s="3"/>
      <c r="AES289" s="3"/>
      <c r="AET289" s="3"/>
      <c r="AEU289" s="3"/>
      <c r="AEV289" s="3"/>
      <c r="AEW289" s="3"/>
      <c r="AEX289" s="3"/>
      <c r="AEY289" s="3"/>
      <c r="AEZ289" s="3"/>
      <c r="AFA289" s="3"/>
      <c r="AFB289" s="3"/>
      <c r="AFC289" s="3"/>
      <c r="AFD289" s="3"/>
      <c r="AFE289" s="3"/>
      <c r="AFF289" s="3"/>
      <c r="AFG289" s="3"/>
      <c r="AFH289" s="3"/>
      <c r="AFI289" s="3"/>
      <c r="AFJ289" s="3"/>
      <c r="AFK289" s="3"/>
      <c r="AFL289" s="3"/>
      <c r="AFM289" s="3"/>
      <c r="AFN289" s="3"/>
      <c r="AFO289" s="3"/>
      <c r="AFP289" s="3"/>
      <c r="AFQ289" s="3"/>
      <c r="AFR289" s="3"/>
      <c r="AFS289" s="3"/>
      <c r="AFT289" s="3"/>
      <c r="AFU289" s="3"/>
      <c r="AFV289" s="3"/>
      <c r="AFW289" s="3"/>
      <c r="AFX289" s="3"/>
      <c r="AFY289" s="3"/>
      <c r="AFZ289" s="3"/>
      <c r="AGA289" s="3"/>
      <c r="AGB289" s="3"/>
      <c r="AGC289" s="3"/>
      <c r="AGD289" s="3"/>
      <c r="AGE289" s="3"/>
      <c r="AGF289" s="3"/>
      <c r="AGG289" s="3"/>
      <c r="AGH289" s="3"/>
      <c r="AGI289" s="3"/>
      <c r="AGJ289" s="3"/>
      <c r="AGK289" s="3"/>
      <c r="AGL289" s="3"/>
      <c r="AGM289" s="3"/>
      <c r="AGN289" s="3"/>
      <c r="AGO289" s="3"/>
      <c r="AGP289" s="3"/>
      <c r="AGQ289" s="3"/>
      <c r="AGR289" s="3"/>
      <c r="AGS289" s="3"/>
      <c r="AGT289" s="3"/>
      <c r="AGU289" s="3"/>
      <c r="AGV289" s="3"/>
      <c r="AGW289" s="3"/>
      <c r="AGX289" s="3"/>
      <c r="AGY289" s="3"/>
      <c r="AGZ289" s="3"/>
      <c r="AHA289" s="3"/>
      <c r="AHB289" s="3"/>
      <c r="AHC289" s="3"/>
      <c r="AHD289" s="3"/>
      <c r="AHE289" s="3"/>
      <c r="AHF289" s="3"/>
      <c r="AHG289" s="3"/>
      <c r="AHH289" s="3"/>
      <c r="AHI289" s="3"/>
      <c r="AHJ289" s="3"/>
      <c r="AHK289" s="3"/>
      <c r="AHL289" s="3"/>
      <c r="AHM289" s="3"/>
      <c r="AHN289" s="3"/>
      <c r="AHO289" s="3"/>
      <c r="AHP289" s="3"/>
      <c r="AHQ289" s="3"/>
      <c r="AHR289" s="3"/>
      <c r="AHS289" s="3"/>
      <c r="AHT289" s="3"/>
      <c r="AHU289" s="3"/>
      <c r="AHV289" s="3"/>
      <c r="AHW289" s="3"/>
      <c r="AHX289" s="3"/>
      <c r="AHY289" s="3"/>
      <c r="AHZ289" s="3"/>
      <c r="AIA289" s="3"/>
      <c r="AIB289" s="3"/>
      <c r="AIC289" s="3"/>
      <c r="AID289" s="3"/>
      <c r="AIE289" s="3"/>
      <c r="AIF289" s="3"/>
      <c r="AIG289" s="3"/>
      <c r="AIH289" s="3"/>
      <c r="AII289" s="3"/>
      <c r="AIJ289" s="3"/>
      <c r="AIK289" s="3"/>
      <c r="AIL289" s="3"/>
      <c r="AIM289" s="3"/>
      <c r="AIN289" s="3"/>
      <c r="AIO289" s="3"/>
      <c r="AIP289" s="3"/>
      <c r="AIQ289" s="3"/>
      <c r="AIR289" s="3"/>
      <c r="AIS289" s="3"/>
      <c r="AIT289" s="3"/>
      <c r="AIU289" s="3"/>
      <c r="AIV289" s="3"/>
      <c r="AIW289" s="3"/>
      <c r="AIX289" s="3"/>
      <c r="AIY289" s="3"/>
      <c r="AIZ289" s="3"/>
      <c r="AJA289" s="3"/>
      <c r="AJB289" s="3"/>
      <c r="AJC289" s="3"/>
      <c r="AJD289" s="3"/>
      <c r="AJE289" s="3"/>
      <c r="AJF289" s="3"/>
      <c r="AJG289" s="3"/>
      <c r="AJH289" s="3"/>
      <c r="AJI289" s="3"/>
      <c r="AJJ289" s="3"/>
      <c r="AJK289" s="3"/>
      <c r="AJL289" s="3"/>
      <c r="AJM289" s="3"/>
      <c r="AJN289" s="3"/>
      <c r="AJO289" s="3"/>
      <c r="AJP289" s="3"/>
      <c r="AJQ289" s="3"/>
      <c r="AJR289" s="3"/>
      <c r="AJS289" s="3"/>
      <c r="AJT289" s="3"/>
      <c r="AJU289" s="3"/>
      <c r="AJV289" s="3"/>
      <c r="AJW289" s="3"/>
      <c r="AJX289" s="3"/>
      <c r="AJY289" s="3"/>
      <c r="AJZ289" s="3"/>
      <c r="AKA289" s="3"/>
      <c r="AKB289" s="3"/>
      <c r="AKC289" s="3"/>
      <c r="AKD289" s="3"/>
      <c r="AKE289" s="3"/>
      <c r="AKF289" s="3"/>
      <c r="AKG289" s="3"/>
      <c r="AKH289" s="3"/>
      <c r="AKI289" s="3"/>
      <c r="AKJ289" s="3"/>
      <c r="AKK289" s="3"/>
      <c r="AKL289" s="3"/>
      <c r="AKM289" s="3"/>
      <c r="AKN289" s="3"/>
      <c r="AKO289" s="3"/>
      <c r="AKP289" s="3"/>
      <c r="AKQ289" s="3"/>
      <c r="AKR289" s="3"/>
      <c r="AKS289" s="3"/>
      <c r="AKT289" s="3"/>
      <c r="AKU289" s="3"/>
      <c r="AKV289" s="3"/>
      <c r="AKW289" s="3"/>
      <c r="AKX289" s="3"/>
      <c r="AKY289" s="3"/>
      <c r="AKZ289" s="3"/>
      <c r="ALA289" s="3"/>
      <c r="ALB289" s="3"/>
      <c r="ALC289" s="3"/>
      <c r="ALD289" s="3"/>
      <c r="ALE289" s="3"/>
      <c r="ALF289" s="3"/>
      <c r="ALG289" s="3"/>
      <c r="ALH289" s="3"/>
      <c r="ALI289" s="3"/>
      <c r="ALJ289" s="3"/>
      <c r="ALK289" s="3"/>
      <c r="ALL289" s="3"/>
      <c r="ALM289" s="3"/>
      <c r="ALN289" s="3"/>
      <c r="ALO289" s="3"/>
      <c r="ALP289" s="3"/>
      <c r="ALQ289" s="3"/>
      <c r="ALR289" s="3"/>
      <c r="ALS289" s="3"/>
      <c r="ALT289" s="3"/>
      <c r="ALU289" s="3"/>
      <c r="ALV289" s="3"/>
      <c r="ALW289" s="3"/>
      <c r="ALX289" s="3"/>
      <c r="ALY289" s="3"/>
      <c r="ALZ289" s="3"/>
    </row>
    <row r="290" spans="1:1014" s="2" customFormat="1" ht="15" customHeight="1" x14ac:dyDescent="0.25">
      <c r="A290" s="63"/>
      <c r="B290" s="64"/>
      <c r="C290" s="236"/>
      <c r="D290" s="236"/>
      <c r="E290" s="236"/>
      <c r="F290" s="237"/>
      <c r="G290" s="238"/>
      <c r="H290" s="239"/>
      <c r="I290" s="239"/>
      <c r="J290" s="241"/>
      <c r="K290" s="186"/>
      <c r="L290" s="187"/>
      <c r="M290" s="187"/>
      <c r="N290" s="194"/>
      <c r="O290" s="254"/>
      <c r="IE290" s="3"/>
      <c r="IF290" s="3"/>
      <c r="IG290" s="3"/>
      <c r="IH290" s="3"/>
      <c r="II290" s="3"/>
      <c r="IJ290" s="3"/>
      <c r="IK290" s="3"/>
      <c r="IL290" s="3"/>
      <c r="IM290" s="3"/>
      <c r="IN290" s="3"/>
      <c r="IO290" s="3"/>
      <c r="IP290" s="3"/>
      <c r="IQ290" s="3"/>
      <c r="IR290" s="3"/>
      <c r="IS290" s="3"/>
      <c r="IT290" s="3"/>
      <c r="IU290" s="3"/>
      <c r="IV290" s="3"/>
      <c r="IW290" s="3"/>
      <c r="IX290" s="3"/>
      <c r="IY290" s="3"/>
      <c r="IZ290" s="3"/>
      <c r="JA290" s="3"/>
      <c r="JB290" s="3"/>
      <c r="JC290" s="3"/>
      <c r="JD290" s="3"/>
      <c r="JE290" s="3"/>
      <c r="JF290" s="3"/>
      <c r="JG290" s="3"/>
      <c r="JH290" s="3"/>
      <c r="JI290" s="3"/>
      <c r="JJ290" s="3"/>
      <c r="JK290" s="3"/>
      <c r="JL290" s="3"/>
      <c r="JM290" s="3"/>
      <c r="JN290" s="3"/>
      <c r="JO290" s="3"/>
      <c r="JP290" s="3"/>
      <c r="JQ290" s="3"/>
      <c r="JR290" s="3"/>
      <c r="JS290" s="3"/>
      <c r="JT290" s="3"/>
      <c r="JU290" s="3"/>
      <c r="JV290" s="3"/>
      <c r="JW290" s="3"/>
      <c r="JX290" s="3"/>
      <c r="JY290" s="3"/>
      <c r="JZ290" s="3"/>
      <c r="KA290" s="3"/>
      <c r="KB290" s="3"/>
      <c r="KC290" s="3"/>
      <c r="KD290" s="3"/>
      <c r="KE290" s="3"/>
      <c r="KF290" s="3"/>
      <c r="KG290" s="3"/>
      <c r="KH290" s="3"/>
      <c r="KI290" s="3"/>
      <c r="KJ290" s="3"/>
      <c r="KK290" s="3"/>
      <c r="KL290" s="3"/>
      <c r="KM290" s="3"/>
      <c r="KN290" s="3"/>
      <c r="KO290" s="3"/>
      <c r="KP290" s="3"/>
      <c r="KQ290" s="3"/>
      <c r="KR290" s="3"/>
      <c r="KS290" s="3"/>
      <c r="KT290" s="3"/>
      <c r="KU290" s="3"/>
      <c r="KV290" s="3"/>
      <c r="KW290" s="3"/>
      <c r="KX290" s="3"/>
      <c r="KY290" s="3"/>
      <c r="KZ290" s="3"/>
      <c r="LA290" s="3"/>
      <c r="LB290" s="3"/>
      <c r="LC290" s="3"/>
      <c r="LD290" s="3"/>
      <c r="LE290" s="3"/>
      <c r="LF290" s="3"/>
      <c r="LG290" s="3"/>
      <c r="LH290" s="3"/>
      <c r="LI290" s="3"/>
      <c r="LJ290" s="3"/>
      <c r="LK290" s="3"/>
      <c r="LL290" s="3"/>
      <c r="LM290" s="3"/>
      <c r="LN290" s="3"/>
      <c r="LO290" s="3"/>
      <c r="LP290" s="3"/>
      <c r="LQ290" s="3"/>
      <c r="LR290" s="3"/>
      <c r="LS290" s="3"/>
      <c r="LT290" s="3"/>
      <c r="LU290" s="3"/>
      <c r="LV290" s="3"/>
      <c r="LW290" s="3"/>
      <c r="LX290" s="3"/>
      <c r="LY290" s="3"/>
      <c r="LZ290" s="3"/>
      <c r="MA290" s="3"/>
      <c r="MB290" s="3"/>
      <c r="MC290" s="3"/>
      <c r="MD290" s="3"/>
      <c r="ME290" s="3"/>
      <c r="MF290" s="3"/>
      <c r="MG290" s="3"/>
      <c r="MH290" s="3"/>
      <c r="MI290" s="3"/>
      <c r="MJ290" s="3"/>
      <c r="MK290" s="3"/>
      <c r="ML290" s="3"/>
      <c r="MM290" s="3"/>
      <c r="MN290" s="3"/>
      <c r="MO290" s="3"/>
      <c r="MP290" s="3"/>
      <c r="MQ290" s="3"/>
      <c r="MR290" s="3"/>
      <c r="MS290" s="3"/>
      <c r="MT290" s="3"/>
      <c r="MU290" s="3"/>
      <c r="MV290" s="3"/>
      <c r="MW290" s="3"/>
      <c r="MX290" s="3"/>
      <c r="MY290" s="3"/>
      <c r="MZ290" s="3"/>
      <c r="NA290" s="3"/>
      <c r="NB290" s="3"/>
      <c r="NC290" s="3"/>
      <c r="ND290" s="3"/>
      <c r="NE290" s="3"/>
      <c r="NF290" s="3"/>
      <c r="NG290" s="3"/>
      <c r="NH290" s="3"/>
      <c r="NI290" s="3"/>
      <c r="NJ290" s="3"/>
      <c r="NK290" s="3"/>
      <c r="NL290" s="3"/>
      <c r="NM290" s="3"/>
      <c r="NN290" s="3"/>
      <c r="NO290" s="3"/>
      <c r="NP290" s="3"/>
      <c r="NQ290" s="3"/>
      <c r="NR290" s="3"/>
      <c r="NS290" s="3"/>
      <c r="NT290" s="3"/>
      <c r="NU290" s="3"/>
      <c r="NV290" s="3"/>
      <c r="NW290" s="3"/>
      <c r="NX290" s="3"/>
      <c r="NY290" s="3"/>
      <c r="NZ290" s="3"/>
      <c r="OA290" s="3"/>
      <c r="OB290" s="3"/>
      <c r="OC290" s="3"/>
      <c r="OD290" s="3"/>
      <c r="OE290" s="3"/>
      <c r="OF290" s="3"/>
      <c r="OG290" s="3"/>
      <c r="OH290" s="3"/>
      <c r="OI290" s="3"/>
      <c r="OJ290" s="3"/>
      <c r="OK290" s="3"/>
      <c r="OL290" s="3"/>
      <c r="OM290" s="3"/>
      <c r="ON290" s="3"/>
      <c r="OO290" s="3"/>
      <c r="OP290" s="3"/>
      <c r="OQ290" s="3"/>
      <c r="OR290" s="3"/>
      <c r="OS290" s="3"/>
      <c r="OT290" s="3"/>
      <c r="OU290" s="3"/>
      <c r="OV290" s="3"/>
      <c r="OW290" s="3"/>
      <c r="OX290" s="3"/>
      <c r="OY290" s="3"/>
      <c r="OZ290" s="3"/>
      <c r="PA290" s="3"/>
      <c r="PB290" s="3"/>
      <c r="PC290" s="3"/>
      <c r="PD290" s="3"/>
      <c r="PE290" s="3"/>
      <c r="PF290" s="3"/>
      <c r="PG290" s="3"/>
      <c r="PH290" s="3"/>
      <c r="PI290" s="3"/>
      <c r="PJ290" s="3"/>
      <c r="PK290" s="3"/>
      <c r="PL290" s="3"/>
      <c r="PM290" s="3"/>
      <c r="PN290" s="3"/>
      <c r="PO290" s="3"/>
      <c r="PP290" s="3"/>
      <c r="PQ290" s="3"/>
      <c r="PR290" s="3"/>
      <c r="PS290" s="3"/>
      <c r="PT290" s="3"/>
      <c r="PU290" s="3"/>
      <c r="PV290" s="3"/>
      <c r="PW290" s="3"/>
      <c r="PX290" s="3"/>
      <c r="PY290" s="3"/>
      <c r="PZ290" s="3"/>
      <c r="QA290" s="3"/>
      <c r="QB290" s="3"/>
      <c r="QC290" s="3"/>
      <c r="QD290" s="3"/>
      <c r="QE290" s="3"/>
      <c r="QF290" s="3"/>
      <c r="QG290" s="3"/>
      <c r="QH290" s="3"/>
      <c r="QI290" s="3"/>
      <c r="QJ290" s="3"/>
      <c r="QK290" s="3"/>
      <c r="QL290" s="3"/>
      <c r="QM290" s="3"/>
      <c r="QN290" s="3"/>
      <c r="QO290" s="3"/>
      <c r="QP290" s="3"/>
      <c r="QQ290" s="3"/>
      <c r="QR290" s="3"/>
      <c r="QS290" s="3"/>
      <c r="QT290" s="3"/>
      <c r="QU290" s="3"/>
      <c r="QV290" s="3"/>
      <c r="QW290" s="3"/>
      <c r="QX290" s="3"/>
      <c r="QY290" s="3"/>
      <c r="QZ290" s="3"/>
      <c r="RA290" s="3"/>
      <c r="RB290" s="3"/>
      <c r="RC290" s="3"/>
      <c r="RD290" s="3"/>
      <c r="RE290" s="3"/>
      <c r="RF290" s="3"/>
      <c r="RG290" s="3"/>
      <c r="RH290" s="3"/>
      <c r="RI290" s="3"/>
      <c r="RJ290" s="3"/>
      <c r="RK290" s="3"/>
      <c r="RL290" s="3"/>
      <c r="RM290" s="3"/>
      <c r="RN290" s="3"/>
      <c r="RO290" s="3"/>
      <c r="RP290" s="3"/>
      <c r="RQ290" s="3"/>
      <c r="RR290" s="3"/>
      <c r="RS290" s="3"/>
      <c r="RT290" s="3"/>
      <c r="RU290" s="3"/>
      <c r="RV290" s="3"/>
      <c r="RW290" s="3"/>
      <c r="RX290" s="3"/>
      <c r="RY290" s="3"/>
      <c r="RZ290" s="3"/>
      <c r="SA290" s="3"/>
      <c r="SB290" s="3"/>
      <c r="SC290" s="3"/>
      <c r="SD290" s="3"/>
      <c r="SE290" s="3"/>
      <c r="SF290" s="3"/>
      <c r="SG290" s="3"/>
      <c r="SH290" s="3"/>
      <c r="SI290" s="3"/>
      <c r="SJ290" s="3"/>
      <c r="SK290" s="3"/>
      <c r="SL290" s="3"/>
      <c r="SM290" s="3"/>
      <c r="SN290" s="3"/>
      <c r="SO290" s="3"/>
      <c r="SP290" s="3"/>
      <c r="SQ290" s="3"/>
      <c r="SR290" s="3"/>
      <c r="SS290" s="3"/>
      <c r="ST290" s="3"/>
      <c r="SU290" s="3"/>
      <c r="SV290" s="3"/>
      <c r="SW290" s="3"/>
      <c r="SX290" s="3"/>
      <c r="SY290" s="3"/>
      <c r="SZ290" s="3"/>
      <c r="TA290" s="3"/>
      <c r="TB290" s="3"/>
      <c r="TC290" s="3"/>
      <c r="TD290" s="3"/>
      <c r="TE290" s="3"/>
      <c r="TF290" s="3"/>
      <c r="TG290" s="3"/>
      <c r="TH290" s="3"/>
      <c r="TI290" s="3"/>
      <c r="TJ290" s="3"/>
      <c r="TK290" s="3"/>
      <c r="TL290" s="3"/>
      <c r="TM290" s="3"/>
      <c r="TN290" s="3"/>
      <c r="TO290" s="3"/>
      <c r="TP290" s="3"/>
      <c r="TQ290" s="3"/>
      <c r="TR290" s="3"/>
      <c r="TS290" s="3"/>
      <c r="TT290" s="3"/>
      <c r="TU290" s="3"/>
      <c r="TV290" s="3"/>
      <c r="TW290" s="3"/>
      <c r="TX290" s="3"/>
      <c r="TY290" s="3"/>
      <c r="TZ290" s="3"/>
      <c r="UA290" s="3"/>
      <c r="UB290" s="3"/>
      <c r="UC290" s="3"/>
      <c r="UD290" s="3"/>
      <c r="UE290" s="3"/>
      <c r="UF290" s="3"/>
      <c r="UG290" s="3"/>
      <c r="UH290" s="3"/>
      <c r="UI290" s="3"/>
      <c r="UJ290" s="3"/>
      <c r="UK290" s="3"/>
      <c r="UL290" s="3"/>
      <c r="UM290" s="3"/>
      <c r="UN290" s="3"/>
      <c r="UO290" s="3"/>
      <c r="UP290" s="3"/>
      <c r="UQ290" s="3"/>
      <c r="UR290" s="3"/>
      <c r="US290" s="3"/>
      <c r="UT290" s="3"/>
      <c r="UU290" s="3"/>
      <c r="UV290" s="3"/>
      <c r="UW290" s="3"/>
      <c r="UX290" s="3"/>
      <c r="UY290" s="3"/>
      <c r="UZ290" s="3"/>
      <c r="VA290" s="3"/>
      <c r="VB290" s="3"/>
      <c r="VC290" s="3"/>
      <c r="VD290" s="3"/>
      <c r="VE290" s="3"/>
      <c r="VF290" s="3"/>
      <c r="VG290" s="3"/>
      <c r="VH290" s="3"/>
      <c r="VI290" s="3"/>
      <c r="VJ290" s="3"/>
      <c r="VK290" s="3"/>
      <c r="VL290" s="3"/>
      <c r="VM290" s="3"/>
      <c r="VN290" s="3"/>
      <c r="VO290" s="3"/>
      <c r="VP290" s="3"/>
      <c r="VQ290" s="3"/>
      <c r="VR290" s="3"/>
      <c r="VS290" s="3"/>
      <c r="VT290" s="3"/>
      <c r="VU290" s="3"/>
      <c r="VV290" s="3"/>
      <c r="VW290" s="3"/>
      <c r="VX290" s="3"/>
      <c r="VY290" s="3"/>
      <c r="VZ290" s="3"/>
      <c r="WA290" s="3"/>
      <c r="WB290" s="3"/>
      <c r="WC290" s="3"/>
      <c r="WD290" s="3"/>
      <c r="WE290" s="3"/>
      <c r="WF290" s="3"/>
      <c r="WG290" s="3"/>
      <c r="WH290" s="3"/>
      <c r="WI290" s="3"/>
      <c r="WJ290" s="3"/>
      <c r="WK290" s="3"/>
      <c r="WL290" s="3"/>
      <c r="WM290" s="3"/>
      <c r="WN290" s="3"/>
      <c r="WO290" s="3"/>
      <c r="WP290" s="3"/>
      <c r="WQ290" s="3"/>
      <c r="WR290" s="3"/>
      <c r="WS290" s="3"/>
      <c r="WT290" s="3"/>
      <c r="WU290" s="3"/>
      <c r="WV290" s="3"/>
      <c r="WW290" s="3"/>
      <c r="WX290" s="3"/>
      <c r="WY290" s="3"/>
      <c r="WZ290" s="3"/>
      <c r="XA290" s="3"/>
      <c r="XB290" s="3"/>
      <c r="XC290" s="3"/>
      <c r="XD290" s="3"/>
      <c r="XE290" s="3"/>
      <c r="XF290" s="3"/>
      <c r="XG290" s="3"/>
      <c r="XH290" s="3"/>
      <c r="XI290" s="3"/>
      <c r="XJ290" s="3"/>
      <c r="XK290" s="3"/>
      <c r="XL290" s="3"/>
      <c r="XM290" s="3"/>
      <c r="XN290" s="3"/>
      <c r="XO290" s="3"/>
      <c r="XP290" s="3"/>
      <c r="XQ290" s="3"/>
      <c r="XR290" s="3"/>
      <c r="XS290" s="3"/>
      <c r="XT290" s="3"/>
      <c r="XU290" s="3"/>
      <c r="XV290" s="3"/>
      <c r="XW290" s="3"/>
      <c r="XX290" s="3"/>
      <c r="XY290" s="3"/>
      <c r="XZ290" s="3"/>
      <c r="YA290" s="3"/>
      <c r="YB290" s="3"/>
      <c r="YC290" s="3"/>
      <c r="YD290" s="3"/>
      <c r="YE290" s="3"/>
      <c r="YF290" s="3"/>
      <c r="YG290" s="3"/>
      <c r="YH290" s="3"/>
      <c r="YI290" s="3"/>
      <c r="YJ290" s="3"/>
      <c r="YK290" s="3"/>
      <c r="YL290" s="3"/>
      <c r="YM290" s="3"/>
      <c r="YN290" s="3"/>
      <c r="YO290" s="3"/>
      <c r="YP290" s="3"/>
      <c r="YQ290" s="3"/>
      <c r="YR290" s="3"/>
      <c r="YS290" s="3"/>
      <c r="YT290" s="3"/>
      <c r="YU290" s="3"/>
      <c r="YV290" s="3"/>
      <c r="YW290" s="3"/>
      <c r="YX290" s="3"/>
      <c r="YY290" s="3"/>
      <c r="YZ290" s="3"/>
      <c r="ZA290" s="3"/>
      <c r="ZB290" s="3"/>
      <c r="ZC290" s="3"/>
      <c r="ZD290" s="3"/>
      <c r="ZE290" s="3"/>
      <c r="ZF290" s="3"/>
      <c r="ZG290" s="3"/>
      <c r="ZH290" s="3"/>
      <c r="ZI290" s="3"/>
      <c r="ZJ290" s="3"/>
      <c r="ZK290" s="3"/>
      <c r="ZL290" s="3"/>
      <c r="ZM290" s="3"/>
      <c r="ZN290" s="3"/>
      <c r="ZO290" s="3"/>
      <c r="ZP290" s="3"/>
      <c r="ZQ290" s="3"/>
      <c r="ZR290" s="3"/>
      <c r="ZS290" s="3"/>
      <c r="ZT290" s="3"/>
      <c r="ZU290" s="3"/>
      <c r="ZV290" s="3"/>
      <c r="ZW290" s="3"/>
      <c r="ZX290" s="3"/>
      <c r="ZY290" s="3"/>
      <c r="ZZ290" s="3"/>
      <c r="AAA290" s="3"/>
      <c r="AAB290" s="3"/>
      <c r="AAC290" s="3"/>
      <c r="AAD290" s="3"/>
      <c r="AAE290" s="3"/>
      <c r="AAF290" s="3"/>
      <c r="AAG290" s="3"/>
      <c r="AAH290" s="3"/>
      <c r="AAI290" s="3"/>
      <c r="AAJ290" s="3"/>
      <c r="AAK290" s="3"/>
      <c r="AAL290" s="3"/>
      <c r="AAM290" s="3"/>
      <c r="AAN290" s="3"/>
      <c r="AAO290" s="3"/>
      <c r="AAP290" s="3"/>
      <c r="AAQ290" s="3"/>
      <c r="AAR290" s="3"/>
      <c r="AAS290" s="3"/>
      <c r="AAT290" s="3"/>
      <c r="AAU290" s="3"/>
      <c r="AAV290" s="3"/>
      <c r="AAW290" s="3"/>
      <c r="AAX290" s="3"/>
      <c r="AAY290" s="3"/>
      <c r="AAZ290" s="3"/>
      <c r="ABA290" s="3"/>
      <c r="ABB290" s="3"/>
      <c r="ABC290" s="3"/>
      <c r="ABD290" s="3"/>
      <c r="ABE290" s="3"/>
      <c r="ABF290" s="3"/>
      <c r="ABG290" s="3"/>
      <c r="ABH290" s="3"/>
      <c r="ABI290" s="3"/>
      <c r="ABJ290" s="3"/>
      <c r="ABK290" s="3"/>
      <c r="ABL290" s="3"/>
      <c r="ABM290" s="3"/>
      <c r="ABN290" s="3"/>
      <c r="ABO290" s="3"/>
      <c r="ABP290" s="3"/>
      <c r="ABQ290" s="3"/>
      <c r="ABR290" s="3"/>
      <c r="ABS290" s="3"/>
      <c r="ABT290" s="3"/>
      <c r="ABU290" s="3"/>
      <c r="ABV290" s="3"/>
      <c r="ABW290" s="3"/>
      <c r="ABX290" s="3"/>
      <c r="ABY290" s="3"/>
      <c r="ABZ290" s="3"/>
      <c r="ACA290" s="3"/>
      <c r="ACB290" s="3"/>
      <c r="ACC290" s="3"/>
      <c r="ACD290" s="3"/>
      <c r="ACE290" s="3"/>
      <c r="ACF290" s="3"/>
      <c r="ACG290" s="3"/>
      <c r="ACH290" s="3"/>
      <c r="ACI290" s="3"/>
      <c r="ACJ290" s="3"/>
      <c r="ACK290" s="3"/>
      <c r="ACL290" s="3"/>
      <c r="ACM290" s="3"/>
      <c r="ACN290" s="3"/>
      <c r="ACO290" s="3"/>
      <c r="ACP290" s="3"/>
      <c r="ACQ290" s="3"/>
      <c r="ACR290" s="3"/>
      <c r="ACS290" s="3"/>
      <c r="ACT290" s="3"/>
      <c r="ACU290" s="3"/>
      <c r="ACV290" s="3"/>
      <c r="ACW290" s="3"/>
      <c r="ACX290" s="3"/>
      <c r="ACY290" s="3"/>
      <c r="ACZ290" s="3"/>
      <c r="ADA290" s="3"/>
      <c r="ADB290" s="3"/>
      <c r="ADC290" s="3"/>
      <c r="ADD290" s="3"/>
      <c r="ADE290" s="3"/>
      <c r="ADF290" s="3"/>
      <c r="ADG290" s="3"/>
      <c r="ADH290" s="3"/>
      <c r="ADI290" s="3"/>
      <c r="ADJ290" s="3"/>
      <c r="ADK290" s="3"/>
      <c r="ADL290" s="3"/>
      <c r="ADM290" s="3"/>
      <c r="ADN290" s="3"/>
      <c r="ADO290" s="3"/>
      <c r="ADP290" s="3"/>
      <c r="ADQ290" s="3"/>
      <c r="ADR290" s="3"/>
      <c r="ADS290" s="3"/>
      <c r="ADT290" s="3"/>
      <c r="ADU290" s="3"/>
      <c r="ADV290" s="3"/>
      <c r="ADW290" s="3"/>
      <c r="ADX290" s="3"/>
      <c r="ADY290" s="3"/>
      <c r="ADZ290" s="3"/>
      <c r="AEA290" s="3"/>
      <c r="AEB290" s="3"/>
      <c r="AEC290" s="3"/>
      <c r="AED290" s="3"/>
      <c r="AEE290" s="3"/>
      <c r="AEF290" s="3"/>
      <c r="AEG290" s="3"/>
      <c r="AEH290" s="3"/>
      <c r="AEI290" s="3"/>
      <c r="AEJ290" s="3"/>
      <c r="AEK290" s="3"/>
      <c r="AEL290" s="3"/>
      <c r="AEM290" s="3"/>
      <c r="AEN290" s="3"/>
      <c r="AEO290" s="3"/>
      <c r="AEP290" s="3"/>
      <c r="AEQ290" s="3"/>
      <c r="AER290" s="3"/>
      <c r="AES290" s="3"/>
      <c r="AET290" s="3"/>
      <c r="AEU290" s="3"/>
      <c r="AEV290" s="3"/>
      <c r="AEW290" s="3"/>
      <c r="AEX290" s="3"/>
      <c r="AEY290" s="3"/>
      <c r="AEZ290" s="3"/>
      <c r="AFA290" s="3"/>
      <c r="AFB290" s="3"/>
      <c r="AFC290" s="3"/>
      <c r="AFD290" s="3"/>
      <c r="AFE290" s="3"/>
      <c r="AFF290" s="3"/>
      <c r="AFG290" s="3"/>
      <c r="AFH290" s="3"/>
      <c r="AFI290" s="3"/>
      <c r="AFJ290" s="3"/>
      <c r="AFK290" s="3"/>
      <c r="AFL290" s="3"/>
      <c r="AFM290" s="3"/>
      <c r="AFN290" s="3"/>
      <c r="AFO290" s="3"/>
      <c r="AFP290" s="3"/>
      <c r="AFQ290" s="3"/>
      <c r="AFR290" s="3"/>
      <c r="AFS290" s="3"/>
      <c r="AFT290" s="3"/>
      <c r="AFU290" s="3"/>
      <c r="AFV290" s="3"/>
      <c r="AFW290" s="3"/>
      <c r="AFX290" s="3"/>
      <c r="AFY290" s="3"/>
      <c r="AFZ290" s="3"/>
      <c r="AGA290" s="3"/>
      <c r="AGB290" s="3"/>
      <c r="AGC290" s="3"/>
      <c r="AGD290" s="3"/>
      <c r="AGE290" s="3"/>
      <c r="AGF290" s="3"/>
      <c r="AGG290" s="3"/>
      <c r="AGH290" s="3"/>
      <c r="AGI290" s="3"/>
      <c r="AGJ290" s="3"/>
      <c r="AGK290" s="3"/>
      <c r="AGL290" s="3"/>
      <c r="AGM290" s="3"/>
      <c r="AGN290" s="3"/>
      <c r="AGO290" s="3"/>
      <c r="AGP290" s="3"/>
      <c r="AGQ290" s="3"/>
      <c r="AGR290" s="3"/>
      <c r="AGS290" s="3"/>
      <c r="AGT290" s="3"/>
      <c r="AGU290" s="3"/>
      <c r="AGV290" s="3"/>
      <c r="AGW290" s="3"/>
      <c r="AGX290" s="3"/>
      <c r="AGY290" s="3"/>
      <c r="AGZ290" s="3"/>
      <c r="AHA290" s="3"/>
      <c r="AHB290" s="3"/>
      <c r="AHC290" s="3"/>
      <c r="AHD290" s="3"/>
      <c r="AHE290" s="3"/>
      <c r="AHF290" s="3"/>
      <c r="AHG290" s="3"/>
      <c r="AHH290" s="3"/>
      <c r="AHI290" s="3"/>
      <c r="AHJ290" s="3"/>
      <c r="AHK290" s="3"/>
      <c r="AHL290" s="3"/>
      <c r="AHM290" s="3"/>
      <c r="AHN290" s="3"/>
      <c r="AHO290" s="3"/>
      <c r="AHP290" s="3"/>
      <c r="AHQ290" s="3"/>
      <c r="AHR290" s="3"/>
      <c r="AHS290" s="3"/>
      <c r="AHT290" s="3"/>
      <c r="AHU290" s="3"/>
      <c r="AHV290" s="3"/>
      <c r="AHW290" s="3"/>
      <c r="AHX290" s="3"/>
      <c r="AHY290" s="3"/>
      <c r="AHZ290" s="3"/>
      <c r="AIA290" s="3"/>
      <c r="AIB290" s="3"/>
      <c r="AIC290" s="3"/>
      <c r="AID290" s="3"/>
      <c r="AIE290" s="3"/>
      <c r="AIF290" s="3"/>
      <c r="AIG290" s="3"/>
      <c r="AIH290" s="3"/>
      <c r="AII290" s="3"/>
      <c r="AIJ290" s="3"/>
      <c r="AIK290" s="3"/>
      <c r="AIL290" s="3"/>
      <c r="AIM290" s="3"/>
      <c r="AIN290" s="3"/>
      <c r="AIO290" s="3"/>
      <c r="AIP290" s="3"/>
      <c r="AIQ290" s="3"/>
      <c r="AIR290" s="3"/>
      <c r="AIS290" s="3"/>
      <c r="AIT290" s="3"/>
      <c r="AIU290" s="3"/>
      <c r="AIV290" s="3"/>
      <c r="AIW290" s="3"/>
      <c r="AIX290" s="3"/>
      <c r="AIY290" s="3"/>
      <c r="AIZ290" s="3"/>
      <c r="AJA290" s="3"/>
      <c r="AJB290" s="3"/>
      <c r="AJC290" s="3"/>
      <c r="AJD290" s="3"/>
      <c r="AJE290" s="3"/>
      <c r="AJF290" s="3"/>
      <c r="AJG290" s="3"/>
      <c r="AJH290" s="3"/>
      <c r="AJI290" s="3"/>
      <c r="AJJ290" s="3"/>
      <c r="AJK290" s="3"/>
      <c r="AJL290" s="3"/>
      <c r="AJM290" s="3"/>
      <c r="AJN290" s="3"/>
      <c r="AJO290" s="3"/>
      <c r="AJP290" s="3"/>
      <c r="AJQ290" s="3"/>
      <c r="AJR290" s="3"/>
      <c r="AJS290" s="3"/>
      <c r="AJT290" s="3"/>
      <c r="AJU290" s="3"/>
      <c r="AJV290" s="3"/>
      <c r="AJW290" s="3"/>
      <c r="AJX290" s="3"/>
      <c r="AJY290" s="3"/>
      <c r="AJZ290" s="3"/>
      <c r="AKA290" s="3"/>
      <c r="AKB290" s="3"/>
      <c r="AKC290" s="3"/>
      <c r="AKD290" s="3"/>
      <c r="AKE290" s="3"/>
      <c r="AKF290" s="3"/>
      <c r="AKG290" s="3"/>
      <c r="AKH290" s="3"/>
      <c r="AKI290" s="3"/>
      <c r="AKJ290" s="3"/>
      <c r="AKK290" s="3"/>
      <c r="AKL290" s="3"/>
      <c r="AKM290" s="3"/>
      <c r="AKN290" s="3"/>
      <c r="AKO290" s="3"/>
      <c r="AKP290" s="3"/>
      <c r="AKQ290" s="3"/>
      <c r="AKR290" s="3"/>
      <c r="AKS290" s="3"/>
      <c r="AKT290" s="3"/>
      <c r="AKU290" s="3"/>
      <c r="AKV290" s="3"/>
      <c r="AKW290" s="3"/>
      <c r="AKX290" s="3"/>
      <c r="AKY290" s="3"/>
      <c r="AKZ290" s="3"/>
      <c r="ALA290" s="3"/>
      <c r="ALB290" s="3"/>
      <c r="ALC290" s="3"/>
      <c r="ALD290" s="3"/>
      <c r="ALE290" s="3"/>
      <c r="ALF290" s="3"/>
      <c r="ALG290" s="3"/>
      <c r="ALH290" s="3"/>
      <c r="ALI290" s="3"/>
      <c r="ALJ290" s="3"/>
      <c r="ALK290" s="3"/>
      <c r="ALL290" s="3"/>
      <c r="ALM290" s="3"/>
      <c r="ALN290" s="3"/>
      <c r="ALO290" s="3"/>
      <c r="ALP290" s="3"/>
      <c r="ALQ290" s="3"/>
      <c r="ALR290" s="3"/>
      <c r="ALS290" s="3"/>
      <c r="ALT290" s="3"/>
      <c r="ALU290" s="3"/>
      <c r="ALV290" s="3"/>
      <c r="ALW290" s="3"/>
      <c r="ALX290" s="3"/>
      <c r="ALY290" s="3"/>
      <c r="ALZ290" s="3"/>
    </row>
    <row r="1048570" spans="2:1014" s="63" customFormat="1" ht="12.75" customHeight="1" x14ac:dyDescent="0.25">
      <c r="B1048570" s="64"/>
      <c r="C1048570" s="236"/>
      <c r="D1048570" s="236"/>
      <c r="E1048570" s="236"/>
      <c r="F1048570" s="237"/>
      <c r="G1048570" s="238"/>
      <c r="H1048570" s="239"/>
      <c r="I1048570" s="239"/>
      <c r="J1048570" s="241"/>
      <c r="K1048570" s="186"/>
      <c r="L1048570" s="187"/>
      <c r="M1048570" s="187"/>
      <c r="N1048570" s="194"/>
      <c r="O1048570" s="254"/>
      <c r="P1048570" s="2"/>
      <c r="Q1048570" s="2"/>
      <c r="R1048570" s="2"/>
      <c r="S1048570" s="2"/>
      <c r="T1048570" s="2"/>
      <c r="U1048570" s="2"/>
      <c r="V1048570" s="2"/>
      <c r="W1048570" s="2"/>
      <c r="X1048570" s="2"/>
      <c r="Y1048570" s="2"/>
      <c r="Z1048570" s="2"/>
      <c r="AA1048570" s="2"/>
      <c r="AB1048570" s="2"/>
      <c r="AC1048570" s="2"/>
      <c r="AD1048570" s="2"/>
      <c r="AE1048570" s="2"/>
      <c r="AF1048570" s="2"/>
      <c r="AG1048570" s="2"/>
      <c r="AH1048570" s="2"/>
      <c r="AI1048570" s="2"/>
      <c r="AJ1048570" s="2"/>
      <c r="AK1048570" s="2"/>
      <c r="AL1048570" s="2"/>
      <c r="AM1048570" s="2"/>
      <c r="AN1048570" s="2"/>
      <c r="AO1048570" s="2"/>
      <c r="AP1048570" s="2"/>
      <c r="AQ1048570" s="2"/>
      <c r="AR1048570" s="2"/>
      <c r="AS1048570" s="2"/>
      <c r="AT1048570" s="2"/>
      <c r="AU1048570" s="2"/>
      <c r="AV1048570" s="2"/>
      <c r="AW1048570" s="2"/>
      <c r="AX1048570" s="2"/>
      <c r="AY1048570" s="2"/>
      <c r="AZ1048570" s="2"/>
      <c r="BA1048570" s="2"/>
      <c r="BB1048570" s="2"/>
      <c r="BC1048570" s="2"/>
      <c r="BD1048570" s="2"/>
      <c r="BE1048570" s="2"/>
      <c r="BF1048570" s="2"/>
      <c r="BG1048570" s="2"/>
      <c r="BH1048570" s="2"/>
      <c r="BI1048570" s="2"/>
      <c r="BJ1048570" s="2"/>
      <c r="BK1048570" s="2"/>
      <c r="BL1048570" s="2"/>
      <c r="BM1048570" s="2"/>
      <c r="BN1048570" s="2"/>
      <c r="BO1048570" s="2"/>
      <c r="BP1048570" s="2"/>
      <c r="BQ1048570" s="2"/>
      <c r="BR1048570" s="2"/>
      <c r="BS1048570" s="2"/>
      <c r="BT1048570" s="2"/>
      <c r="BU1048570" s="2"/>
      <c r="BV1048570" s="2"/>
      <c r="BW1048570" s="2"/>
      <c r="BX1048570" s="2"/>
      <c r="BY1048570" s="2"/>
      <c r="BZ1048570" s="2"/>
      <c r="CA1048570" s="2"/>
      <c r="CB1048570" s="2"/>
      <c r="CC1048570" s="2"/>
      <c r="CD1048570" s="2"/>
      <c r="CE1048570" s="2"/>
      <c r="CF1048570" s="2"/>
      <c r="CG1048570" s="2"/>
      <c r="CH1048570" s="2"/>
      <c r="CI1048570" s="2"/>
      <c r="CJ1048570" s="2"/>
      <c r="CK1048570" s="2"/>
      <c r="CL1048570" s="2"/>
      <c r="CM1048570" s="2"/>
      <c r="CN1048570" s="2"/>
      <c r="CO1048570" s="2"/>
      <c r="CP1048570" s="2"/>
      <c r="CQ1048570" s="2"/>
      <c r="CR1048570" s="2"/>
      <c r="CS1048570" s="2"/>
      <c r="CT1048570" s="2"/>
      <c r="CU1048570" s="2"/>
      <c r="CV1048570" s="2"/>
      <c r="CW1048570" s="2"/>
      <c r="CX1048570" s="2"/>
      <c r="CY1048570" s="2"/>
      <c r="CZ1048570" s="2"/>
      <c r="DA1048570" s="2"/>
      <c r="DB1048570" s="2"/>
      <c r="DC1048570" s="2"/>
      <c r="DD1048570" s="2"/>
      <c r="DE1048570" s="2"/>
      <c r="DF1048570" s="2"/>
      <c r="DG1048570" s="2"/>
      <c r="DH1048570" s="2"/>
      <c r="DI1048570" s="2"/>
      <c r="DJ1048570" s="2"/>
      <c r="DK1048570" s="2"/>
      <c r="DL1048570" s="2"/>
      <c r="DM1048570" s="2"/>
      <c r="DN1048570" s="2"/>
      <c r="DO1048570" s="2"/>
      <c r="DP1048570" s="2"/>
      <c r="DQ1048570" s="2"/>
      <c r="DR1048570" s="2"/>
      <c r="DS1048570" s="2"/>
      <c r="DT1048570" s="2"/>
      <c r="DU1048570" s="2"/>
      <c r="DV1048570" s="2"/>
      <c r="DW1048570" s="2"/>
      <c r="DX1048570" s="2"/>
      <c r="DY1048570" s="2"/>
      <c r="DZ1048570" s="2"/>
      <c r="EA1048570" s="2"/>
      <c r="EB1048570" s="2"/>
      <c r="EC1048570" s="2"/>
      <c r="ED1048570" s="2"/>
      <c r="EE1048570" s="2"/>
      <c r="EF1048570" s="2"/>
      <c r="EG1048570" s="2"/>
      <c r="EH1048570" s="2"/>
      <c r="EI1048570" s="2"/>
      <c r="EJ1048570" s="2"/>
      <c r="EK1048570" s="2"/>
      <c r="EL1048570" s="2"/>
      <c r="EM1048570" s="2"/>
      <c r="EN1048570" s="2"/>
      <c r="EO1048570" s="2"/>
      <c r="EP1048570" s="2"/>
      <c r="EQ1048570" s="2"/>
      <c r="ER1048570" s="2"/>
      <c r="ES1048570" s="2"/>
      <c r="ET1048570" s="2"/>
      <c r="EU1048570" s="2"/>
      <c r="EV1048570" s="2"/>
      <c r="EW1048570" s="2"/>
      <c r="EX1048570" s="2"/>
      <c r="EY1048570" s="2"/>
      <c r="EZ1048570" s="2"/>
      <c r="FA1048570" s="2"/>
      <c r="FB1048570" s="2"/>
      <c r="FC1048570" s="2"/>
      <c r="FD1048570" s="2"/>
      <c r="FE1048570" s="2"/>
      <c r="FF1048570" s="2"/>
      <c r="FG1048570" s="2"/>
      <c r="FH1048570" s="2"/>
      <c r="FI1048570" s="2"/>
      <c r="FJ1048570" s="2"/>
      <c r="FK1048570" s="2"/>
      <c r="FL1048570" s="2"/>
      <c r="FM1048570" s="2"/>
      <c r="FN1048570" s="2"/>
      <c r="FO1048570" s="2"/>
      <c r="FP1048570" s="2"/>
      <c r="FQ1048570" s="2"/>
      <c r="FR1048570" s="2"/>
      <c r="FS1048570" s="2"/>
      <c r="FT1048570" s="2"/>
      <c r="FU1048570" s="2"/>
      <c r="FV1048570" s="2"/>
      <c r="FW1048570" s="2"/>
      <c r="FX1048570" s="2"/>
      <c r="FY1048570" s="2"/>
      <c r="FZ1048570" s="2"/>
      <c r="GA1048570" s="2"/>
      <c r="GB1048570" s="2"/>
      <c r="GC1048570" s="2"/>
      <c r="GD1048570" s="2"/>
      <c r="GE1048570" s="2"/>
      <c r="GF1048570" s="2"/>
      <c r="GG1048570" s="2"/>
      <c r="GH1048570" s="2"/>
      <c r="GI1048570" s="2"/>
      <c r="GJ1048570" s="2"/>
      <c r="GK1048570" s="2"/>
      <c r="GL1048570" s="2"/>
      <c r="GM1048570" s="2"/>
      <c r="GN1048570" s="2"/>
      <c r="GO1048570" s="2"/>
      <c r="GP1048570" s="2"/>
      <c r="GQ1048570" s="2"/>
      <c r="GR1048570" s="2"/>
      <c r="GS1048570" s="2"/>
      <c r="GT1048570" s="2"/>
      <c r="GU1048570" s="2"/>
      <c r="GV1048570" s="2"/>
      <c r="GW1048570" s="2"/>
      <c r="GX1048570" s="2"/>
      <c r="GY1048570" s="2"/>
      <c r="GZ1048570" s="2"/>
      <c r="HA1048570" s="2"/>
      <c r="HB1048570" s="2"/>
      <c r="HC1048570" s="2"/>
      <c r="HD1048570" s="2"/>
      <c r="HE1048570" s="2"/>
      <c r="HF1048570" s="2"/>
      <c r="HG1048570" s="2"/>
      <c r="HH1048570" s="2"/>
      <c r="HI1048570" s="2"/>
      <c r="HJ1048570" s="2"/>
      <c r="HK1048570" s="2"/>
      <c r="HL1048570" s="2"/>
      <c r="HM1048570" s="2"/>
      <c r="HN1048570" s="2"/>
      <c r="HO1048570" s="2"/>
      <c r="HP1048570" s="2"/>
      <c r="HQ1048570" s="2"/>
      <c r="HR1048570" s="2"/>
      <c r="HS1048570" s="2"/>
      <c r="HT1048570" s="2"/>
      <c r="HU1048570" s="2"/>
      <c r="HV1048570" s="2"/>
      <c r="HW1048570" s="2"/>
      <c r="HX1048570" s="2"/>
      <c r="HY1048570" s="2"/>
      <c r="HZ1048570" s="2"/>
      <c r="IA1048570" s="2"/>
      <c r="IB1048570" s="2"/>
      <c r="IC1048570" s="2"/>
      <c r="ID1048570" s="2"/>
      <c r="IE1048570" s="3"/>
      <c r="IF1048570" s="3"/>
      <c r="IG1048570" s="3"/>
      <c r="IH1048570" s="3"/>
      <c r="II1048570" s="3"/>
      <c r="IJ1048570" s="3"/>
      <c r="IK1048570" s="3"/>
      <c r="IL1048570" s="3"/>
      <c r="IM1048570" s="3"/>
      <c r="IN1048570" s="3"/>
      <c r="IO1048570" s="3"/>
      <c r="IP1048570" s="3"/>
      <c r="IQ1048570" s="3"/>
      <c r="IR1048570" s="3"/>
      <c r="IS1048570" s="3"/>
      <c r="IT1048570" s="3"/>
      <c r="IU1048570" s="3"/>
      <c r="IV1048570" s="3"/>
      <c r="IW1048570" s="3"/>
      <c r="IX1048570" s="3"/>
      <c r="IY1048570" s="3"/>
      <c r="IZ1048570" s="3"/>
      <c r="JA1048570" s="3"/>
      <c r="JB1048570" s="3"/>
      <c r="JC1048570" s="3"/>
      <c r="JD1048570" s="3"/>
      <c r="JE1048570" s="3"/>
      <c r="JF1048570" s="3"/>
      <c r="JG1048570" s="3"/>
      <c r="JH1048570" s="3"/>
      <c r="JI1048570" s="3"/>
      <c r="JJ1048570" s="3"/>
      <c r="JK1048570" s="3"/>
      <c r="JL1048570" s="3"/>
      <c r="JM1048570" s="3"/>
      <c r="JN1048570" s="3"/>
      <c r="JO1048570" s="3"/>
      <c r="JP1048570" s="3"/>
      <c r="JQ1048570" s="3"/>
      <c r="JR1048570" s="3"/>
      <c r="JS1048570" s="3"/>
      <c r="JT1048570" s="3"/>
      <c r="JU1048570" s="3"/>
      <c r="JV1048570" s="3"/>
      <c r="JW1048570" s="3"/>
      <c r="JX1048570" s="3"/>
      <c r="JY1048570" s="3"/>
      <c r="JZ1048570" s="3"/>
      <c r="KA1048570" s="3"/>
      <c r="KB1048570" s="3"/>
      <c r="KC1048570" s="3"/>
      <c r="KD1048570" s="3"/>
      <c r="KE1048570" s="3"/>
      <c r="KF1048570" s="3"/>
      <c r="KG1048570" s="3"/>
      <c r="KH1048570" s="3"/>
      <c r="KI1048570" s="3"/>
      <c r="KJ1048570" s="3"/>
      <c r="KK1048570" s="3"/>
      <c r="KL1048570" s="3"/>
      <c r="KM1048570" s="3"/>
      <c r="KN1048570" s="3"/>
      <c r="KO1048570" s="3"/>
      <c r="KP1048570" s="3"/>
      <c r="KQ1048570" s="3"/>
      <c r="KR1048570" s="3"/>
      <c r="KS1048570" s="3"/>
      <c r="KT1048570" s="3"/>
      <c r="KU1048570" s="3"/>
      <c r="KV1048570" s="3"/>
      <c r="KW1048570" s="3"/>
      <c r="KX1048570" s="3"/>
      <c r="KY1048570" s="3"/>
      <c r="KZ1048570" s="3"/>
      <c r="LA1048570" s="3"/>
      <c r="LB1048570" s="3"/>
      <c r="LC1048570" s="3"/>
      <c r="LD1048570" s="3"/>
      <c r="LE1048570" s="3"/>
      <c r="LF1048570" s="3"/>
      <c r="LG1048570" s="3"/>
      <c r="LH1048570" s="3"/>
      <c r="LI1048570" s="3"/>
      <c r="LJ1048570" s="3"/>
      <c r="LK1048570" s="3"/>
      <c r="LL1048570" s="3"/>
      <c r="LM1048570" s="3"/>
      <c r="LN1048570" s="3"/>
      <c r="LO1048570" s="3"/>
      <c r="LP1048570" s="3"/>
      <c r="LQ1048570" s="3"/>
      <c r="LR1048570" s="3"/>
      <c r="LS1048570" s="3"/>
      <c r="LT1048570" s="3"/>
      <c r="LU1048570" s="3"/>
      <c r="LV1048570" s="3"/>
      <c r="LW1048570" s="3"/>
      <c r="LX1048570" s="3"/>
      <c r="LY1048570" s="3"/>
      <c r="LZ1048570" s="3"/>
      <c r="MA1048570" s="3"/>
      <c r="MB1048570" s="3"/>
      <c r="MC1048570" s="3"/>
      <c r="MD1048570" s="3"/>
      <c r="ME1048570" s="3"/>
      <c r="MF1048570" s="3"/>
      <c r="MG1048570" s="3"/>
      <c r="MH1048570" s="3"/>
      <c r="MI1048570" s="3"/>
      <c r="MJ1048570" s="3"/>
      <c r="MK1048570" s="3"/>
      <c r="ML1048570" s="3"/>
      <c r="MM1048570" s="3"/>
      <c r="MN1048570" s="3"/>
      <c r="MO1048570" s="3"/>
      <c r="MP1048570" s="3"/>
      <c r="MQ1048570" s="3"/>
      <c r="MR1048570" s="3"/>
      <c r="MS1048570" s="3"/>
      <c r="MT1048570" s="3"/>
      <c r="MU1048570" s="3"/>
      <c r="MV1048570" s="3"/>
      <c r="MW1048570" s="3"/>
      <c r="MX1048570" s="3"/>
      <c r="MY1048570" s="3"/>
      <c r="MZ1048570" s="3"/>
      <c r="NA1048570" s="3"/>
      <c r="NB1048570" s="3"/>
      <c r="NC1048570" s="3"/>
      <c r="ND1048570" s="3"/>
      <c r="NE1048570" s="3"/>
      <c r="NF1048570" s="3"/>
      <c r="NG1048570" s="3"/>
      <c r="NH1048570" s="3"/>
      <c r="NI1048570" s="3"/>
      <c r="NJ1048570" s="3"/>
      <c r="NK1048570" s="3"/>
      <c r="NL1048570" s="3"/>
      <c r="NM1048570" s="3"/>
      <c r="NN1048570" s="3"/>
      <c r="NO1048570" s="3"/>
      <c r="NP1048570" s="3"/>
      <c r="NQ1048570" s="3"/>
      <c r="NR1048570" s="3"/>
      <c r="NS1048570" s="3"/>
      <c r="NT1048570" s="3"/>
      <c r="NU1048570" s="3"/>
      <c r="NV1048570" s="3"/>
      <c r="NW1048570" s="3"/>
      <c r="NX1048570" s="3"/>
      <c r="NY1048570" s="3"/>
      <c r="NZ1048570" s="3"/>
      <c r="OA1048570" s="3"/>
      <c r="OB1048570" s="3"/>
      <c r="OC1048570" s="3"/>
      <c r="OD1048570" s="3"/>
      <c r="OE1048570" s="3"/>
      <c r="OF1048570" s="3"/>
      <c r="OG1048570" s="3"/>
      <c r="OH1048570" s="3"/>
      <c r="OI1048570" s="3"/>
      <c r="OJ1048570" s="3"/>
      <c r="OK1048570" s="3"/>
      <c r="OL1048570" s="3"/>
      <c r="OM1048570" s="3"/>
      <c r="ON1048570" s="3"/>
      <c r="OO1048570" s="3"/>
      <c r="OP1048570" s="3"/>
      <c r="OQ1048570" s="3"/>
      <c r="OR1048570" s="3"/>
      <c r="OS1048570" s="3"/>
      <c r="OT1048570" s="3"/>
      <c r="OU1048570" s="3"/>
      <c r="OV1048570" s="3"/>
      <c r="OW1048570" s="3"/>
      <c r="OX1048570" s="3"/>
      <c r="OY1048570" s="3"/>
      <c r="OZ1048570" s="3"/>
      <c r="PA1048570" s="3"/>
      <c r="PB1048570" s="3"/>
      <c r="PC1048570" s="3"/>
      <c r="PD1048570" s="3"/>
      <c r="PE1048570" s="3"/>
      <c r="PF1048570" s="3"/>
      <c r="PG1048570" s="3"/>
      <c r="PH1048570" s="3"/>
      <c r="PI1048570" s="3"/>
      <c r="PJ1048570" s="3"/>
      <c r="PK1048570" s="3"/>
      <c r="PL1048570" s="3"/>
      <c r="PM1048570" s="3"/>
      <c r="PN1048570" s="3"/>
      <c r="PO1048570" s="3"/>
      <c r="PP1048570" s="3"/>
      <c r="PQ1048570" s="3"/>
      <c r="PR1048570" s="3"/>
      <c r="PS1048570" s="3"/>
      <c r="PT1048570" s="3"/>
      <c r="PU1048570" s="3"/>
      <c r="PV1048570" s="3"/>
      <c r="PW1048570" s="3"/>
      <c r="PX1048570" s="3"/>
      <c r="PY1048570" s="3"/>
      <c r="PZ1048570" s="3"/>
      <c r="QA1048570" s="3"/>
      <c r="QB1048570" s="3"/>
      <c r="QC1048570" s="3"/>
      <c r="QD1048570" s="3"/>
      <c r="QE1048570" s="3"/>
      <c r="QF1048570" s="3"/>
      <c r="QG1048570" s="3"/>
      <c r="QH1048570" s="3"/>
      <c r="QI1048570" s="3"/>
      <c r="QJ1048570" s="3"/>
      <c r="QK1048570" s="3"/>
      <c r="QL1048570" s="3"/>
      <c r="QM1048570" s="3"/>
      <c r="QN1048570" s="3"/>
      <c r="QO1048570" s="3"/>
      <c r="QP1048570" s="3"/>
      <c r="QQ1048570" s="3"/>
      <c r="QR1048570" s="3"/>
      <c r="QS1048570" s="3"/>
      <c r="QT1048570" s="3"/>
      <c r="QU1048570" s="3"/>
      <c r="QV1048570" s="3"/>
      <c r="QW1048570" s="3"/>
      <c r="QX1048570" s="3"/>
      <c r="QY1048570" s="3"/>
      <c r="QZ1048570" s="3"/>
      <c r="RA1048570" s="3"/>
      <c r="RB1048570" s="3"/>
      <c r="RC1048570" s="3"/>
      <c r="RD1048570" s="3"/>
      <c r="RE1048570" s="3"/>
      <c r="RF1048570" s="3"/>
      <c r="RG1048570" s="3"/>
      <c r="RH1048570" s="3"/>
      <c r="RI1048570" s="3"/>
      <c r="RJ1048570" s="3"/>
      <c r="RK1048570" s="3"/>
      <c r="RL1048570" s="3"/>
      <c r="RM1048570" s="3"/>
      <c r="RN1048570" s="3"/>
      <c r="RO1048570" s="3"/>
      <c r="RP1048570" s="3"/>
      <c r="RQ1048570" s="3"/>
      <c r="RR1048570" s="3"/>
      <c r="RS1048570" s="3"/>
      <c r="RT1048570" s="3"/>
      <c r="RU1048570" s="3"/>
      <c r="RV1048570" s="3"/>
      <c r="RW1048570" s="3"/>
      <c r="RX1048570" s="3"/>
      <c r="RY1048570" s="3"/>
      <c r="RZ1048570" s="3"/>
      <c r="SA1048570" s="3"/>
      <c r="SB1048570" s="3"/>
      <c r="SC1048570" s="3"/>
      <c r="SD1048570" s="3"/>
      <c r="SE1048570" s="3"/>
      <c r="SF1048570" s="3"/>
      <c r="SG1048570" s="3"/>
      <c r="SH1048570" s="3"/>
      <c r="SI1048570" s="3"/>
      <c r="SJ1048570" s="3"/>
      <c r="SK1048570" s="3"/>
      <c r="SL1048570" s="3"/>
      <c r="SM1048570" s="3"/>
      <c r="SN1048570" s="3"/>
      <c r="SO1048570" s="3"/>
      <c r="SP1048570" s="3"/>
      <c r="SQ1048570" s="3"/>
      <c r="SR1048570" s="3"/>
      <c r="SS1048570" s="3"/>
      <c r="ST1048570" s="3"/>
      <c r="SU1048570" s="3"/>
      <c r="SV1048570" s="3"/>
      <c r="SW1048570" s="3"/>
      <c r="SX1048570" s="3"/>
      <c r="SY1048570" s="3"/>
      <c r="SZ1048570" s="3"/>
      <c r="TA1048570" s="3"/>
      <c r="TB1048570" s="3"/>
      <c r="TC1048570" s="3"/>
      <c r="TD1048570" s="3"/>
      <c r="TE1048570" s="3"/>
      <c r="TF1048570" s="3"/>
      <c r="TG1048570" s="3"/>
      <c r="TH1048570" s="3"/>
      <c r="TI1048570" s="3"/>
      <c r="TJ1048570" s="3"/>
      <c r="TK1048570" s="3"/>
      <c r="TL1048570" s="3"/>
      <c r="TM1048570" s="3"/>
      <c r="TN1048570" s="3"/>
      <c r="TO1048570" s="3"/>
      <c r="TP1048570" s="3"/>
      <c r="TQ1048570" s="3"/>
      <c r="TR1048570" s="3"/>
      <c r="TS1048570" s="3"/>
      <c r="TT1048570" s="3"/>
      <c r="TU1048570" s="3"/>
      <c r="TV1048570" s="3"/>
      <c r="TW1048570" s="3"/>
      <c r="TX1048570" s="3"/>
      <c r="TY1048570" s="3"/>
      <c r="TZ1048570" s="3"/>
      <c r="UA1048570" s="3"/>
      <c r="UB1048570" s="3"/>
      <c r="UC1048570" s="3"/>
      <c r="UD1048570" s="3"/>
      <c r="UE1048570" s="3"/>
      <c r="UF1048570" s="3"/>
      <c r="UG1048570" s="3"/>
      <c r="UH1048570" s="3"/>
      <c r="UI1048570" s="3"/>
      <c r="UJ1048570" s="3"/>
      <c r="UK1048570" s="3"/>
      <c r="UL1048570" s="3"/>
      <c r="UM1048570" s="3"/>
      <c r="UN1048570" s="3"/>
      <c r="UO1048570" s="3"/>
      <c r="UP1048570" s="3"/>
      <c r="UQ1048570" s="3"/>
      <c r="UR1048570" s="3"/>
      <c r="US1048570" s="3"/>
      <c r="UT1048570" s="3"/>
      <c r="UU1048570" s="3"/>
      <c r="UV1048570" s="3"/>
      <c r="UW1048570" s="3"/>
      <c r="UX1048570" s="3"/>
      <c r="UY1048570" s="3"/>
      <c r="UZ1048570" s="3"/>
      <c r="VA1048570" s="3"/>
      <c r="VB1048570" s="3"/>
      <c r="VC1048570" s="3"/>
      <c r="VD1048570" s="3"/>
      <c r="VE1048570" s="3"/>
      <c r="VF1048570" s="3"/>
      <c r="VG1048570" s="3"/>
      <c r="VH1048570" s="3"/>
      <c r="VI1048570" s="3"/>
      <c r="VJ1048570" s="3"/>
      <c r="VK1048570" s="3"/>
      <c r="VL1048570" s="3"/>
      <c r="VM1048570" s="3"/>
      <c r="VN1048570" s="3"/>
      <c r="VO1048570" s="3"/>
      <c r="VP1048570" s="3"/>
      <c r="VQ1048570" s="3"/>
      <c r="VR1048570" s="3"/>
      <c r="VS1048570" s="3"/>
      <c r="VT1048570" s="3"/>
      <c r="VU1048570" s="3"/>
      <c r="VV1048570" s="3"/>
      <c r="VW1048570" s="3"/>
      <c r="VX1048570" s="3"/>
      <c r="VY1048570" s="3"/>
      <c r="VZ1048570" s="3"/>
      <c r="WA1048570" s="3"/>
      <c r="WB1048570" s="3"/>
      <c r="WC1048570" s="3"/>
      <c r="WD1048570" s="3"/>
      <c r="WE1048570" s="3"/>
      <c r="WF1048570" s="3"/>
      <c r="WG1048570" s="3"/>
      <c r="WH1048570" s="3"/>
      <c r="WI1048570" s="3"/>
      <c r="WJ1048570" s="3"/>
      <c r="WK1048570" s="3"/>
      <c r="WL1048570" s="3"/>
      <c r="WM1048570" s="3"/>
      <c r="WN1048570" s="3"/>
      <c r="WO1048570" s="3"/>
      <c r="WP1048570" s="3"/>
      <c r="WQ1048570" s="3"/>
      <c r="WR1048570" s="3"/>
      <c r="WS1048570" s="3"/>
      <c r="WT1048570" s="3"/>
      <c r="WU1048570" s="3"/>
      <c r="WV1048570" s="3"/>
      <c r="WW1048570" s="3"/>
      <c r="WX1048570" s="3"/>
      <c r="WY1048570" s="3"/>
      <c r="WZ1048570" s="3"/>
      <c r="XA1048570" s="3"/>
      <c r="XB1048570" s="3"/>
      <c r="XC1048570" s="3"/>
      <c r="XD1048570" s="3"/>
      <c r="XE1048570" s="3"/>
      <c r="XF1048570" s="3"/>
      <c r="XG1048570" s="3"/>
      <c r="XH1048570" s="3"/>
      <c r="XI1048570" s="3"/>
      <c r="XJ1048570" s="3"/>
      <c r="XK1048570" s="3"/>
      <c r="XL1048570" s="3"/>
      <c r="XM1048570" s="3"/>
      <c r="XN1048570" s="3"/>
      <c r="XO1048570" s="3"/>
      <c r="XP1048570" s="3"/>
      <c r="XQ1048570" s="3"/>
      <c r="XR1048570" s="3"/>
      <c r="XS1048570" s="3"/>
      <c r="XT1048570" s="3"/>
      <c r="XU1048570" s="3"/>
      <c r="XV1048570" s="3"/>
      <c r="XW1048570" s="3"/>
      <c r="XX1048570" s="3"/>
      <c r="XY1048570" s="3"/>
      <c r="XZ1048570" s="3"/>
      <c r="YA1048570" s="3"/>
      <c r="YB1048570" s="3"/>
      <c r="YC1048570" s="3"/>
      <c r="YD1048570" s="3"/>
      <c r="YE1048570" s="3"/>
      <c r="YF1048570" s="3"/>
      <c r="YG1048570" s="3"/>
      <c r="YH1048570" s="3"/>
      <c r="YI1048570" s="3"/>
      <c r="YJ1048570" s="3"/>
      <c r="YK1048570" s="3"/>
      <c r="YL1048570" s="3"/>
      <c r="YM1048570" s="3"/>
      <c r="YN1048570" s="3"/>
      <c r="YO1048570" s="3"/>
      <c r="YP1048570" s="3"/>
      <c r="YQ1048570" s="3"/>
      <c r="YR1048570" s="3"/>
      <c r="YS1048570" s="3"/>
      <c r="YT1048570" s="3"/>
      <c r="YU1048570" s="3"/>
      <c r="YV1048570" s="3"/>
      <c r="YW1048570" s="3"/>
      <c r="YX1048570" s="3"/>
      <c r="YY1048570" s="3"/>
      <c r="YZ1048570" s="3"/>
      <c r="ZA1048570" s="3"/>
      <c r="ZB1048570" s="3"/>
      <c r="ZC1048570" s="3"/>
      <c r="ZD1048570" s="3"/>
      <c r="ZE1048570" s="3"/>
      <c r="ZF1048570" s="3"/>
      <c r="ZG1048570" s="3"/>
      <c r="ZH1048570" s="3"/>
      <c r="ZI1048570" s="3"/>
      <c r="ZJ1048570" s="3"/>
      <c r="ZK1048570" s="3"/>
      <c r="ZL1048570" s="3"/>
      <c r="ZM1048570" s="3"/>
      <c r="ZN1048570" s="3"/>
      <c r="ZO1048570" s="3"/>
      <c r="ZP1048570" s="3"/>
      <c r="ZQ1048570" s="3"/>
      <c r="ZR1048570" s="3"/>
      <c r="ZS1048570" s="3"/>
      <c r="ZT1048570" s="3"/>
      <c r="ZU1048570" s="3"/>
      <c r="ZV1048570" s="3"/>
      <c r="ZW1048570" s="3"/>
      <c r="ZX1048570" s="3"/>
      <c r="ZY1048570" s="3"/>
      <c r="ZZ1048570" s="3"/>
      <c r="AAA1048570" s="3"/>
      <c r="AAB1048570" s="3"/>
      <c r="AAC1048570" s="3"/>
      <c r="AAD1048570" s="3"/>
      <c r="AAE1048570" s="3"/>
      <c r="AAF1048570" s="3"/>
      <c r="AAG1048570" s="3"/>
      <c r="AAH1048570" s="3"/>
      <c r="AAI1048570" s="3"/>
      <c r="AAJ1048570" s="3"/>
      <c r="AAK1048570" s="3"/>
      <c r="AAL1048570" s="3"/>
      <c r="AAM1048570" s="3"/>
      <c r="AAN1048570" s="3"/>
      <c r="AAO1048570" s="3"/>
      <c r="AAP1048570" s="3"/>
      <c r="AAQ1048570" s="3"/>
      <c r="AAR1048570" s="3"/>
      <c r="AAS1048570" s="3"/>
      <c r="AAT1048570" s="3"/>
      <c r="AAU1048570" s="3"/>
      <c r="AAV1048570" s="3"/>
      <c r="AAW1048570" s="3"/>
      <c r="AAX1048570" s="3"/>
      <c r="AAY1048570" s="3"/>
      <c r="AAZ1048570" s="3"/>
      <c r="ABA1048570" s="3"/>
      <c r="ABB1048570" s="3"/>
      <c r="ABC1048570" s="3"/>
      <c r="ABD1048570" s="3"/>
      <c r="ABE1048570" s="3"/>
      <c r="ABF1048570" s="3"/>
      <c r="ABG1048570" s="3"/>
      <c r="ABH1048570" s="3"/>
      <c r="ABI1048570" s="3"/>
      <c r="ABJ1048570" s="3"/>
      <c r="ABK1048570" s="3"/>
      <c r="ABL1048570" s="3"/>
      <c r="ABM1048570" s="3"/>
      <c r="ABN1048570" s="3"/>
      <c r="ABO1048570" s="3"/>
      <c r="ABP1048570" s="3"/>
      <c r="ABQ1048570" s="3"/>
      <c r="ABR1048570" s="3"/>
      <c r="ABS1048570" s="3"/>
      <c r="ABT1048570" s="3"/>
      <c r="ABU1048570" s="3"/>
      <c r="ABV1048570" s="3"/>
      <c r="ABW1048570" s="3"/>
      <c r="ABX1048570" s="3"/>
      <c r="ABY1048570" s="3"/>
      <c r="ABZ1048570" s="3"/>
      <c r="ACA1048570" s="3"/>
      <c r="ACB1048570" s="3"/>
      <c r="ACC1048570" s="3"/>
      <c r="ACD1048570" s="3"/>
      <c r="ACE1048570" s="3"/>
      <c r="ACF1048570" s="3"/>
      <c r="ACG1048570" s="3"/>
      <c r="ACH1048570" s="3"/>
      <c r="ACI1048570" s="3"/>
      <c r="ACJ1048570" s="3"/>
      <c r="ACK1048570" s="3"/>
      <c r="ACL1048570" s="3"/>
      <c r="ACM1048570" s="3"/>
      <c r="ACN1048570" s="3"/>
      <c r="ACO1048570" s="3"/>
      <c r="ACP1048570" s="3"/>
      <c r="ACQ1048570" s="3"/>
      <c r="ACR1048570" s="3"/>
      <c r="ACS1048570" s="3"/>
      <c r="ACT1048570" s="3"/>
      <c r="ACU1048570" s="3"/>
      <c r="ACV1048570" s="3"/>
      <c r="ACW1048570" s="3"/>
      <c r="ACX1048570" s="3"/>
      <c r="ACY1048570" s="3"/>
      <c r="ACZ1048570" s="3"/>
      <c r="ADA1048570" s="3"/>
      <c r="ADB1048570" s="3"/>
      <c r="ADC1048570" s="3"/>
      <c r="ADD1048570" s="3"/>
      <c r="ADE1048570" s="3"/>
      <c r="ADF1048570" s="3"/>
      <c r="ADG1048570" s="3"/>
      <c r="ADH1048570" s="3"/>
      <c r="ADI1048570" s="3"/>
      <c r="ADJ1048570" s="3"/>
      <c r="ADK1048570" s="3"/>
      <c r="ADL1048570" s="3"/>
      <c r="ADM1048570" s="3"/>
      <c r="ADN1048570" s="3"/>
      <c r="ADO1048570" s="3"/>
      <c r="ADP1048570" s="3"/>
      <c r="ADQ1048570" s="3"/>
      <c r="ADR1048570" s="3"/>
      <c r="ADS1048570" s="3"/>
      <c r="ADT1048570" s="3"/>
      <c r="ADU1048570" s="3"/>
      <c r="ADV1048570" s="3"/>
      <c r="ADW1048570" s="3"/>
      <c r="ADX1048570" s="3"/>
      <c r="ADY1048570" s="3"/>
      <c r="ADZ1048570" s="3"/>
      <c r="AEA1048570" s="3"/>
      <c r="AEB1048570" s="3"/>
      <c r="AEC1048570" s="3"/>
      <c r="AED1048570" s="3"/>
      <c r="AEE1048570" s="3"/>
      <c r="AEF1048570" s="3"/>
      <c r="AEG1048570" s="3"/>
      <c r="AEH1048570" s="3"/>
      <c r="AEI1048570" s="3"/>
      <c r="AEJ1048570" s="3"/>
      <c r="AEK1048570" s="3"/>
      <c r="AEL1048570" s="3"/>
      <c r="AEM1048570" s="3"/>
      <c r="AEN1048570" s="3"/>
      <c r="AEO1048570" s="3"/>
      <c r="AEP1048570" s="3"/>
      <c r="AEQ1048570" s="3"/>
      <c r="AER1048570" s="3"/>
      <c r="AES1048570" s="3"/>
      <c r="AET1048570" s="3"/>
      <c r="AEU1048570" s="3"/>
      <c r="AEV1048570" s="3"/>
      <c r="AEW1048570" s="3"/>
      <c r="AEX1048570" s="3"/>
      <c r="AEY1048570" s="3"/>
      <c r="AEZ1048570" s="3"/>
      <c r="AFA1048570" s="3"/>
      <c r="AFB1048570" s="3"/>
      <c r="AFC1048570" s="3"/>
      <c r="AFD1048570" s="3"/>
      <c r="AFE1048570" s="3"/>
      <c r="AFF1048570" s="3"/>
      <c r="AFG1048570" s="3"/>
      <c r="AFH1048570" s="3"/>
      <c r="AFI1048570" s="3"/>
      <c r="AFJ1048570" s="3"/>
      <c r="AFK1048570" s="3"/>
      <c r="AFL1048570" s="3"/>
      <c r="AFM1048570" s="3"/>
      <c r="AFN1048570" s="3"/>
      <c r="AFO1048570" s="3"/>
      <c r="AFP1048570" s="3"/>
      <c r="AFQ1048570" s="3"/>
      <c r="AFR1048570" s="3"/>
      <c r="AFS1048570" s="3"/>
      <c r="AFT1048570" s="3"/>
      <c r="AFU1048570" s="3"/>
      <c r="AFV1048570" s="3"/>
      <c r="AFW1048570" s="3"/>
      <c r="AFX1048570" s="3"/>
      <c r="AFY1048570" s="3"/>
      <c r="AFZ1048570" s="3"/>
      <c r="AGA1048570" s="3"/>
      <c r="AGB1048570" s="3"/>
      <c r="AGC1048570" s="3"/>
      <c r="AGD1048570" s="3"/>
      <c r="AGE1048570" s="3"/>
      <c r="AGF1048570" s="3"/>
      <c r="AGG1048570" s="3"/>
      <c r="AGH1048570" s="3"/>
      <c r="AGI1048570" s="3"/>
      <c r="AGJ1048570" s="3"/>
      <c r="AGK1048570" s="3"/>
      <c r="AGL1048570" s="3"/>
      <c r="AGM1048570" s="3"/>
      <c r="AGN1048570" s="3"/>
      <c r="AGO1048570" s="3"/>
      <c r="AGP1048570" s="3"/>
      <c r="AGQ1048570" s="3"/>
      <c r="AGR1048570" s="3"/>
      <c r="AGS1048570" s="3"/>
      <c r="AGT1048570" s="3"/>
      <c r="AGU1048570" s="3"/>
      <c r="AGV1048570" s="3"/>
      <c r="AGW1048570" s="3"/>
      <c r="AGX1048570" s="3"/>
      <c r="AGY1048570" s="3"/>
      <c r="AGZ1048570" s="3"/>
      <c r="AHA1048570" s="3"/>
      <c r="AHB1048570" s="3"/>
      <c r="AHC1048570" s="3"/>
      <c r="AHD1048570" s="3"/>
      <c r="AHE1048570" s="3"/>
      <c r="AHF1048570" s="3"/>
      <c r="AHG1048570" s="3"/>
      <c r="AHH1048570" s="3"/>
      <c r="AHI1048570" s="3"/>
      <c r="AHJ1048570" s="3"/>
      <c r="AHK1048570" s="3"/>
      <c r="AHL1048570" s="3"/>
      <c r="AHM1048570" s="3"/>
      <c r="AHN1048570" s="3"/>
      <c r="AHO1048570" s="3"/>
      <c r="AHP1048570" s="3"/>
      <c r="AHQ1048570" s="3"/>
      <c r="AHR1048570" s="3"/>
      <c r="AHS1048570" s="3"/>
      <c r="AHT1048570" s="3"/>
      <c r="AHU1048570" s="3"/>
      <c r="AHV1048570" s="3"/>
      <c r="AHW1048570" s="3"/>
      <c r="AHX1048570" s="3"/>
      <c r="AHY1048570" s="3"/>
      <c r="AHZ1048570" s="3"/>
      <c r="AIA1048570" s="3"/>
      <c r="AIB1048570" s="3"/>
      <c r="AIC1048570" s="3"/>
      <c r="AID1048570" s="3"/>
      <c r="AIE1048570" s="3"/>
      <c r="AIF1048570" s="3"/>
      <c r="AIG1048570" s="3"/>
      <c r="AIH1048570" s="3"/>
      <c r="AII1048570" s="3"/>
      <c r="AIJ1048570" s="3"/>
      <c r="AIK1048570" s="3"/>
      <c r="AIL1048570" s="3"/>
      <c r="AIM1048570" s="3"/>
      <c r="AIN1048570" s="3"/>
      <c r="AIO1048570" s="3"/>
      <c r="AIP1048570" s="3"/>
      <c r="AIQ1048570" s="3"/>
      <c r="AIR1048570" s="3"/>
      <c r="AIS1048570" s="3"/>
      <c r="AIT1048570" s="3"/>
      <c r="AIU1048570" s="3"/>
      <c r="AIV1048570" s="3"/>
      <c r="AIW1048570" s="3"/>
      <c r="AIX1048570" s="3"/>
      <c r="AIY1048570" s="3"/>
      <c r="AIZ1048570" s="3"/>
      <c r="AJA1048570" s="3"/>
      <c r="AJB1048570" s="3"/>
      <c r="AJC1048570" s="3"/>
      <c r="AJD1048570" s="3"/>
      <c r="AJE1048570" s="3"/>
      <c r="AJF1048570" s="3"/>
      <c r="AJG1048570" s="3"/>
      <c r="AJH1048570" s="3"/>
      <c r="AJI1048570" s="3"/>
      <c r="AJJ1048570" s="3"/>
      <c r="AJK1048570" s="3"/>
      <c r="AJL1048570" s="3"/>
      <c r="AJM1048570" s="3"/>
      <c r="AJN1048570" s="3"/>
      <c r="AJO1048570" s="3"/>
      <c r="AJP1048570" s="3"/>
      <c r="AJQ1048570" s="3"/>
      <c r="AJR1048570" s="3"/>
      <c r="AJS1048570" s="3"/>
      <c r="AJT1048570" s="3"/>
      <c r="AJU1048570" s="3"/>
      <c r="AJV1048570" s="3"/>
      <c r="AJW1048570" s="3"/>
      <c r="AJX1048570" s="3"/>
      <c r="AJY1048570" s="3"/>
      <c r="AJZ1048570" s="3"/>
      <c r="AKA1048570" s="3"/>
      <c r="AKB1048570" s="3"/>
      <c r="AKC1048570" s="3"/>
      <c r="AKD1048570" s="3"/>
      <c r="AKE1048570" s="3"/>
      <c r="AKF1048570" s="3"/>
      <c r="AKG1048570" s="3"/>
      <c r="AKH1048570" s="3"/>
      <c r="AKI1048570" s="3"/>
      <c r="AKJ1048570" s="3"/>
      <c r="AKK1048570" s="3"/>
      <c r="AKL1048570" s="3"/>
      <c r="AKM1048570" s="3"/>
      <c r="AKN1048570" s="3"/>
      <c r="AKO1048570" s="3"/>
      <c r="AKP1048570" s="3"/>
      <c r="AKQ1048570" s="3"/>
      <c r="AKR1048570" s="3"/>
      <c r="AKS1048570" s="3"/>
      <c r="AKT1048570" s="3"/>
      <c r="AKU1048570" s="3"/>
      <c r="AKV1048570" s="3"/>
      <c r="AKW1048570" s="3"/>
      <c r="AKX1048570" s="3"/>
      <c r="AKY1048570" s="3"/>
      <c r="AKZ1048570" s="3"/>
      <c r="ALA1048570" s="3"/>
      <c r="ALB1048570" s="3"/>
      <c r="ALC1048570" s="3"/>
      <c r="ALD1048570" s="3"/>
      <c r="ALE1048570" s="3"/>
      <c r="ALF1048570" s="3"/>
      <c r="ALG1048570" s="3"/>
      <c r="ALH1048570" s="3"/>
      <c r="ALI1048570" s="3"/>
      <c r="ALJ1048570" s="3"/>
      <c r="ALK1048570" s="3"/>
      <c r="ALL1048570" s="3"/>
      <c r="ALM1048570" s="3"/>
      <c r="ALN1048570" s="3"/>
      <c r="ALO1048570" s="3"/>
      <c r="ALP1048570" s="3"/>
      <c r="ALQ1048570" s="3"/>
      <c r="ALR1048570" s="3"/>
      <c r="ALS1048570" s="3"/>
      <c r="ALT1048570" s="3"/>
      <c r="ALU1048570" s="3"/>
      <c r="ALV1048570" s="3"/>
      <c r="ALW1048570" s="3"/>
      <c r="ALX1048570" s="3"/>
      <c r="ALY1048570" s="3"/>
      <c r="ALZ1048570" s="3"/>
    </row>
    <row r="1048571" spans="2:1014" s="63" customFormat="1" ht="12.75" customHeight="1" x14ac:dyDescent="0.25">
      <c r="B1048571" s="64"/>
      <c r="C1048571" s="236"/>
      <c r="D1048571" s="236"/>
      <c r="E1048571" s="236"/>
      <c r="F1048571" s="237"/>
      <c r="G1048571" s="238"/>
      <c r="H1048571" s="239"/>
      <c r="I1048571" s="239"/>
      <c r="J1048571" s="241"/>
      <c r="K1048571" s="186"/>
      <c r="L1048571" s="187"/>
      <c r="M1048571" s="187"/>
      <c r="N1048571" s="194"/>
      <c r="O1048571" s="254"/>
      <c r="P1048571" s="2"/>
      <c r="Q1048571" s="2"/>
      <c r="R1048571" s="2"/>
      <c r="S1048571" s="2"/>
      <c r="T1048571" s="2"/>
      <c r="U1048571" s="2"/>
      <c r="V1048571" s="2"/>
      <c r="W1048571" s="2"/>
      <c r="X1048571" s="2"/>
      <c r="Y1048571" s="2"/>
      <c r="Z1048571" s="2"/>
      <c r="AA1048571" s="2"/>
      <c r="AB1048571" s="2"/>
      <c r="AC1048571" s="2"/>
      <c r="AD1048571" s="2"/>
      <c r="AE1048571" s="2"/>
      <c r="AF1048571" s="2"/>
      <c r="AG1048571" s="2"/>
      <c r="AH1048571" s="2"/>
      <c r="AI1048571" s="2"/>
      <c r="AJ1048571" s="2"/>
      <c r="AK1048571" s="2"/>
      <c r="AL1048571" s="2"/>
      <c r="AM1048571" s="2"/>
      <c r="AN1048571" s="2"/>
      <c r="AO1048571" s="2"/>
      <c r="AP1048571" s="2"/>
      <c r="AQ1048571" s="2"/>
      <c r="AR1048571" s="2"/>
      <c r="AS1048571" s="2"/>
      <c r="AT1048571" s="2"/>
      <c r="AU1048571" s="2"/>
      <c r="AV1048571" s="2"/>
      <c r="AW1048571" s="2"/>
      <c r="AX1048571" s="2"/>
      <c r="AY1048571" s="2"/>
      <c r="AZ1048571" s="2"/>
      <c r="BA1048571" s="2"/>
      <c r="BB1048571" s="2"/>
      <c r="BC1048571" s="2"/>
      <c r="BD1048571" s="2"/>
      <c r="BE1048571" s="2"/>
      <c r="BF1048571" s="2"/>
      <c r="BG1048571" s="2"/>
      <c r="BH1048571" s="2"/>
      <c r="BI1048571" s="2"/>
      <c r="BJ1048571" s="2"/>
      <c r="BK1048571" s="2"/>
      <c r="BL1048571" s="2"/>
      <c r="BM1048571" s="2"/>
      <c r="BN1048571" s="2"/>
      <c r="BO1048571" s="2"/>
      <c r="BP1048571" s="2"/>
      <c r="BQ1048571" s="2"/>
      <c r="BR1048571" s="2"/>
      <c r="BS1048571" s="2"/>
      <c r="BT1048571" s="2"/>
      <c r="BU1048571" s="2"/>
      <c r="BV1048571" s="2"/>
      <c r="BW1048571" s="2"/>
      <c r="BX1048571" s="2"/>
      <c r="BY1048571" s="2"/>
      <c r="BZ1048571" s="2"/>
      <c r="CA1048571" s="2"/>
      <c r="CB1048571" s="2"/>
      <c r="CC1048571" s="2"/>
      <c r="CD1048571" s="2"/>
      <c r="CE1048571" s="2"/>
      <c r="CF1048571" s="2"/>
      <c r="CG1048571" s="2"/>
      <c r="CH1048571" s="2"/>
      <c r="CI1048571" s="2"/>
      <c r="CJ1048571" s="2"/>
      <c r="CK1048571" s="2"/>
      <c r="CL1048571" s="2"/>
      <c r="CM1048571" s="2"/>
      <c r="CN1048571" s="2"/>
      <c r="CO1048571" s="2"/>
      <c r="CP1048571" s="2"/>
      <c r="CQ1048571" s="2"/>
      <c r="CR1048571" s="2"/>
      <c r="CS1048571" s="2"/>
      <c r="CT1048571" s="2"/>
      <c r="CU1048571" s="2"/>
      <c r="CV1048571" s="2"/>
      <c r="CW1048571" s="2"/>
      <c r="CX1048571" s="2"/>
      <c r="CY1048571" s="2"/>
      <c r="CZ1048571" s="2"/>
      <c r="DA1048571" s="2"/>
      <c r="DB1048571" s="2"/>
      <c r="DC1048571" s="2"/>
      <c r="DD1048571" s="2"/>
      <c r="DE1048571" s="2"/>
      <c r="DF1048571" s="2"/>
      <c r="DG1048571" s="2"/>
      <c r="DH1048571" s="2"/>
      <c r="DI1048571" s="2"/>
      <c r="DJ1048571" s="2"/>
      <c r="DK1048571" s="2"/>
      <c r="DL1048571" s="2"/>
      <c r="DM1048571" s="2"/>
      <c r="DN1048571" s="2"/>
      <c r="DO1048571" s="2"/>
      <c r="DP1048571" s="2"/>
      <c r="DQ1048571" s="2"/>
      <c r="DR1048571" s="2"/>
      <c r="DS1048571" s="2"/>
      <c r="DT1048571" s="2"/>
      <c r="DU1048571" s="2"/>
      <c r="DV1048571" s="2"/>
      <c r="DW1048571" s="2"/>
      <c r="DX1048571" s="2"/>
      <c r="DY1048571" s="2"/>
      <c r="DZ1048571" s="2"/>
      <c r="EA1048571" s="2"/>
      <c r="EB1048571" s="2"/>
      <c r="EC1048571" s="2"/>
      <c r="ED1048571" s="2"/>
      <c r="EE1048571" s="2"/>
      <c r="EF1048571" s="2"/>
      <c r="EG1048571" s="2"/>
      <c r="EH1048571" s="2"/>
      <c r="EI1048571" s="2"/>
      <c r="EJ1048571" s="2"/>
      <c r="EK1048571" s="2"/>
      <c r="EL1048571" s="2"/>
      <c r="EM1048571" s="2"/>
      <c r="EN1048571" s="2"/>
      <c r="EO1048571" s="2"/>
      <c r="EP1048571" s="2"/>
      <c r="EQ1048571" s="2"/>
      <c r="ER1048571" s="2"/>
      <c r="ES1048571" s="2"/>
      <c r="ET1048571" s="2"/>
      <c r="EU1048571" s="2"/>
      <c r="EV1048571" s="2"/>
      <c r="EW1048571" s="2"/>
      <c r="EX1048571" s="2"/>
      <c r="EY1048571" s="2"/>
      <c r="EZ1048571" s="2"/>
      <c r="FA1048571" s="2"/>
      <c r="FB1048571" s="2"/>
      <c r="FC1048571" s="2"/>
      <c r="FD1048571" s="2"/>
      <c r="FE1048571" s="2"/>
      <c r="FF1048571" s="2"/>
      <c r="FG1048571" s="2"/>
      <c r="FH1048571" s="2"/>
      <c r="FI1048571" s="2"/>
      <c r="FJ1048571" s="2"/>
      <c r="FK1048571" s="2"/>
      <c r="FL1048571" s="2"/>
      <c r="FM1048571" s="2"/>
      <c r="FN1048571" s="2"/>
      <c r="FO1048571" s="2"/>
      <c r="FP1048571" s="2"/>
      <c r="FQ1048571" s="2"/>
      <c r="FR1048571" s="2"/>
      <c r="FS1048571" s="2"/>
      <c r="FT1048571" s="2"/>
      <c r="FU1048571" s="2"/>
      <c r="FV1048571" s="2"/>
      <c r="FW1048571" s="2"/>
      <c r="FX1048571" s="2"/>
      <c r="FY1048571" s="2"/>
      <c r="FZ1048571" s="2"/>
      <c r="GA1048571" s="2"/>
      <c r="GB1048571" s="2"/>
      <c r="GC1048571" s="2"/>
      <c r="GD1048571" s="2"/>
      <c r="GE1048571" s="2"/>
      <c r="GF1048571" s="2"/>
      <c r="GG1048571" s="2"/>
      <c r="GH1048571" s="2"/>
      <c r="GI1048571" s="2"/>
      <c r="GJ1048571" s="2"/>
      <c r="GK1048571" s="2"/>
      <c r="GL1048571" s="2"/>
      <c r="GM1048571" s="2"/>
      <c r="GN1048571" s="2"/>
      <c r="GO1048571" s="2"/>
      <c r="GP1048571" s="2"/>
      <c r="GQ1048571" s="2"/>
      <c r="GR1048571" s="2"/>
      <c r="GS1048571" s="2"/>
      <c r="GT1048571" s="2"/>
      <c r="GU1048571" s="2"/>
      <c r="GV1048571" s="2"/>
      <c r="GW1048571" s="2"/>
      <c r="GX1048571" s="2"/>
      <c r="GY1048571" s="2"/>
      <c r="GZ1048571" s="2"/>
      <c r="HA1048571" s="2"/>
      <c r="HB1048571" s="2"/>
      <c r="HC1048571" s="2"/>
      <c r="HD1048571" s="2"/>
      <c r="HE1048571" s="2"/>
      <c r="HF1048571" s="2"/>
      <c r="HG1048571" s="2"/>
      <c r="HH1048571" s="2"/>
      <c r="HI1048571" s="2"/>
      <c r="HJ1048571" s="2"/>
      <c r="HK1048571" s="2"/>
      <c r="HL1048571" s="2"/>
      <c r="HM1048571" s="2"/>
      <c r="HN1048571" s="2"/>
      <c r="HO1048571" s="2"/>
      <c r="HP1048571" s="2"/>
      <c r="HQ1048571" s="2"/>
      <c r="HR1048571" s="2"/>
      <c r="HS1048571" s="2"/>
      <c r="HT1048571" s="2"/>
      <c r="HU1048571" s="2"/>
      <c r="HV1048571" s="2"/>
      <c r="HW1048571" s="2"/>
      <c r="HX1048571" s="2"/>
      <c r="HY1048571" s="2"/>
      <c r="HZ1048571" s="2"/>
      <c r="IA1048571" s="2"/>
      <c r="IB1048571" s="2"/>
      <c r="IC1048571" s="2"/>
      <c r="ID1048571" s="2"/>
      <c r="IE1048571" s="3"/>
      <c r="IF1048571" s="3"/>
      <c r="IG1048571" s="3"/>
      <c r="IH1048571" s="3"/>
      <c r="II1048571" s="3"/>
      <c r="IJ1048571" s="3"/>
      <c r="IK1048571" s="3"/>
      <c r="IL1048571" s="3"/>
      <c r="IM1048571" s="3"/>
      <c r="IN1048571" s="3"/>
      <c r="IO1048571" s="3"/>
      <c r="IP1048571" s="3"/>
      <c r="IQ1048571" s="3"/>
      <c r="IR1048571" s="3"/>
      <c r="IS1048571" s="3"/>
      <c r="IT1048571" s="3"/>
      <c r="IU1048571" s="3"/>
      <c r="IV1048571" s="3"/>
      <c r="IW1048571" s="3"/>
      <c r="IX1048571" s="3"/>
      <c r="IY1048571" s="3"/>
      <c r="IZ1048571" s="3"/>
      <c r="JA1048571" s="3"/>
      <c r="JB1048571" s="3"/>
      <c r="JC1048571" s="3"/>
      <c r="JD1048571" s="3"/>
      <c r="JE1048571" s="3"/>
      <c r="JF1048571" s="3"/>
      <c r="JG1048571" s="3"/>
      <c r="JH1048571" s="3"/>
      <c r="JI1048571" s="3"/>
      <c r="JJ1048571" s="3"/>
      <c r="JK1048571" s="3"/>
      <c r="JL1048571" s="3"/>
      <c r="JM1048571" s="3"/>
      <c r="JN1048571" s="3"/>
      <c r="JO1048571" s="3"/>
      <c r="JP1048571" s="3"/>
      <c r="JQ1048571" s="3"/>
      <c r="JR1048571" s="3"/>
      <c r="JS1048571" s="3"/>
      <c r="JT1048571" s="3"/>
      <c r="JU1048571" s="3"/>
      <c r="JV1048571" s="3"/>
      <c r="JW1048571" s="3"/>
      <c r="JX1048571" s="3"/>
      <c r="JY1048571" s="3"/>
      <c r="JZ1048571" s="3"/>
      <c r="KA1048571" s="3"/>
      <c r="KB1048571" s="3"/>
      <c r="KC1048571" s="3"/>
      <c r="KD1048571" s="3"/>
      <c r="KE1048571" s="3"/>
      <c r="KF1048571" s="3"/>
      <c r="KG1048571" s="3"/>
      <c r="KH1048571" s="3"/>
      <c r="KI1048571" s="3"/>
      <c r="KJ1048571" s="3"/>
      <c r="KK1048571" s="3"/>
      <c r="KL1048571" s="3"/>
      <c r="KM1048571" s="3"/>
      <c r="KN1048571" s="3"/>
      <c r="KO1048571" s="3"/>
      <c r="KP1048571" s="3"/>
      <c r="KQ1048571" s="3"/>
      <c r="KR1048571" s="3"/>
      <c r="KS1048571" s="3"/>
      <c r="KT1048571" s="3"/>
      <c r="KU1048571" s="3"/>
      <c r="KV1048571" s="3"/>
      <c r="KW1048571" s="3"/>
      <c r="KX1048571" s="3"/>
      <c r="KY1048571" s="3"/>
      <c r="KZ1048571" s="3"/>
      <c r="LA1048571" s="3"/>
      <c r="LB1048571" s="3"/>
      <c r="LC1048571" s="3"/>
      <c r="LD1048571" s="3"/>
      <c r="LE1048571" s="3"/>
      <c r="LF1048571" s="3"/>
      <c r="LG1048571" s="3"/>
      <c r="LH1048571" s="3"/>
      <c r="LI1048571" s="3"/>
      <c r="LJ1048571" s="3"/>
      <c r="LK1048571" s="3"/>
      <c r="LL1048571" s="3"/>
      <c r="LM1048571" s="3"/>
      <c r="LN1048571" s="3"/>
      <c r="LO1048571" s="3"/>
      <c r="LP1048571" s="3"/>
      <c r="LQ1048571" s="3"/>
      <c r="LR1048571" s="3"/>
      <c r="LS1048571" s="3"/>
      <c r="LT1048571" s="3"/>
      <c r="LU1048571" s="3"/>
      <c r="LV1048571" s="3"/>
      <c r="LW1048571" s="3"/>
      <c r="LX1048571" s="3"/>
      <c r="LY1048571" s="3"/>
      <c r="LZ1048571" s="3"/>
      <c r="MA1048571" s="3"/>
      <c r="MB1048571" s="3"/>
      <c r="MC1048571" s="3"/>
      <c r="MD1048571" s="3"/>
      <c r="ME1048571" s="3"/>
      <c r="MF1048571" s="3"/>
      <c r="MG1048571" s="3"/>
      <c r="MH1048571" s="3"/>
      <c r="MI1048571" s="3"/>
      <c r="MJ1048571" s="3"/>
      <c r="MK1048571" s="3"/>
      <c r="ML1048571" s="3"/>
      <c r="MM1048571" s="3"/>
      <c r="MN1048571" s="3"/>
      <c r="MO1048571" s="3"/>
      <c r="MP1048571" s="3"/>
      <c r="MQ1048571" s="3"/>
      <c r="MR1048571" s="3"/>
      <c r="MS1048571" s="3"/>
      <c r="MT1048571" s="3"/>
      <c r="MU1048571" s="3"/>
      <c r="MV1048571" s="3"/>
      <c r="MW1048571" s="3"/>
      <c r="MX1048571" s="3"/>
      <c r="MY1048571" s="3"/>
      <c r="MZ1048571" s="3"/>
      <c r="NA1048571" s="3"/>
      <c r="NB1048571" s="3"/>
      <c r="NC1048571" s="3"/>
      <c r="ND1048571" s="3"/>
      <c r="NE1048571" s="3"/>
      <c r="NF1048571" s="3"/>
      <c r="NG1048571" s="3"/>
      <c r="NH1048571" s="3"/>
      <c r="NI1048571" s="3"/>
      <c r="NJ1048571" s="3"/>
      <c r="NK1048571" s="3"/>
      <c r="NL1048571" s="3"/>
      <c r="NM1048571" s="3"/>
      <c r="NN1048571" s="3"/>
      <c r="NO1048571" s="3"/>
      <c r="NP1048571" s="3"/>
      <c r="NQ1048571" s="3"/>
      <c r="NR1048571" s="3"/>
      <c r="NS1048571" s="3"/>
      <c r="NT1048571" s="3"/>
      <c r="NU1048571" s="3"/>
      <c r="NV1048571" s="3"/>
      <c r="NW1048571" s="3"/>
      <c r="NX1048571" s="3"/>
      <c r="NY1048571" s="3"/>
      <c r="NZ1048571" s="3"/>
      <c r="OA1048571" s="3"/>
      <c r="OB1048571" s="3"/>
      <c r="OC1048571" s="3"/>
      <c r="OD1048571" s="3"/>
      <c r="OE1048571" s="3"/>
      <c r="OF1048571" s="3"/>
      <c r="OG1048571" s="3"/>
      <c r="OH1048571" s="3"/>
      <c r="OI1048571" s="3"/>
      <c r="OJ1048571" s="3"/>
      <c r="OK1048571" s="3"/>
      <c r="OL1048571" s="3"/>
      <c r="OM1048571" s="3"/>
      <c r="ON1048571" s="3"/>
      <c r="OO1048571" s="3"/>
      <c r="OP1048571" s="3"/>
      <c r="OQ1048571" s="3"/>
      <c r="OR1048571" s="3"/>
      <c r="OS1048571" s="3"/>
      <c r="OT1048571" s="3"/>
      <c r="OU1048571" s="3"/>
      <c r="OV1048571" s="3"/>
      <c r="OW1048571" s="3"/>
      <c r="OX1048571" s="3"/>
      <c r="OY1048571" s="3"/>
      <c r="OZ1048571" s="3"/>
      <c r="PA1048571" s="3"/>
      <c r="PB1048571" s="3"/>
      <c r="PC1048571" s="3"/>
      <c r="PD1048571" s="3"/>
      <c r="PE1048571" s="3"/>
      <c r="PF1048571" s="3"/>
      <c r="PG1048571" s="3"/>
      <c r="PH1048571" s="3"/>
      <c r="PI1048571" s="3"/>
      <c r="PJ1048571" s="3"/>
      <c r="PK1048571" s="3"/>
      <c r="PL1048571" s="3"/>
      <c r="PM1048571" s="3"/>
      <c r="PN1048571" s="3"/>
      <c r="PO1048571" s="3"/>
      <c r="PP1048571" s="3"/>
      <c r="PQ1048571" s="3"/>
      <c r="PR1048571" s="3"/>
      <c r="PS1048571" s="3"/>
      <c r="PT1048571" s="3"/>
      <c r="PU1048571" s="3"/>
      <c r="PV1048571" s="3"/>
      <c r="PW1048571" s="3"/>
      <c r="PX1048571" s="3"/>
      <c r="PY1048571" s="3"/>
      <c r="PZ1048571" s="3"/>
      <c r="QA1048571" s="3"/>
      <c r="QB1048571" s="3"/>
      <c r="QC1048571" s="3"/>
      <c r="QD1048571" s="3"/>
      <c r="QE1048571" s="3"/>
      <c r="QF1048571" s="3"/>
      <c r="QG1048571" s="3"/>
      <c r="QH1048571" s="3"/>
      <c r="QI1048571" s="3"/>
      <c r="QJ1048571" s="3"/>
      <c r="QK1048571" s="3"/>
      <c r="QL1048571" s="3"/>
      <c r="QM1048571" s="3"/>
      <c r="QN1048571" s="3"/>
      <c r="QO1048571" s="3"/>
      <c r="QP1048571" s="3"/>
      <c r="QQ1048571" s="3"/>
      <c r="QR1048571" s="3"/>
      <c r="QS1048571" s="3"/>
      <c r="QT1048571" s="3"/>
      <c r="QU1048571" s="3"/>
      <c r="QV1048571" s="3"/>
      <c r="QW1048571" s="3"/>
      <c r="QX1048571" s="3"/>
      <c r="QY1048571" s="3"/>
      <c r="QZ1048571" s="3"/>
      <c r="RA1048571" s="3"/>
      <c r="RB1048571" s="3"/>
      <c r="RC1048571" s="3"/>
      <c r="RD1048571" s="3"/>
      <c r="RE1048571" s="3"/>
      <c r="RF1048571" s="3"/>
      <c r="RG1048571" s="3"/>
      <c r="RH1048571" s="3"/>
      <c r="RI1048571" s="3"/>
      <c r="RJ1048571" s="3"/>
      <c r="RK1048571" s="3"/>
      <c r="RL1048571" s="3"/>
      <c r="RM1048571" s="3"/>
      <c r="RN1048571" s="3"/>
      <c r="RO1048571" s="3"/>
      <c r="RP1048571" s="3"/>
      <c r="RQ1048571" s="3"/>
      <c r="RR1048571" s="3"/>
      <c r="RS1048571" s="3"/>
      <c r="RT1048571" s="3"/>
      <c r="RU1048571" s="3"/>
      <c r="RV1048571" s="3"/>
      <c r="RW1048571" s="3"/>
      <c r="RX1048571" s="3"/>
      <c r="RY1048571" s="3"/>
      <c r="RZ1048571" s="3"/>
      <c r="SA1048571" s="3"/>
      <c r="SB1048571" s="3"/>
      <c r="SC1048571" s="3"/>
      <c r="SD1048571" s="3"/>
      <c r="SE1048571" s="3"/>
      <c r="SF1048571" s="3"/>
      <c r="SG1048571" s="3"/>
      <c r="SH1048571" s="3"/>
      <c r="SI1048571" s="3"/>
      <c r="SJ1048571" s="3"/>
      <c r="SK1048571" s="3"/>
      <c r="SL1048571" s="3"/>
      <c r="SM1048571" s="3"/>
      <c r="SN1048571" s="3"/>
      <c r="SO1048571" s="3"/>
      <c r="SP1048571" s="3"/>
      <c r="SQ1048571" s="3"/>
      <c r="SR1048571" s="3"/>
      <c r="SS1048571" s="3"/>
      <c r="ST1048571" s="3"/>
      <c r="SU1048571" s="3"/>
      <c r="SV1048571" s="3"/>
      <c r="SW1048571" s="3"/>
      <c r="SX1048571" s="3"/>
      <c r="SY1048571" s="3"/>
      <c r="SZ1048571" s="3"/>
      <c r="TA1048571" s="3"/>
      <c r="TB1048571" s="3"/>
      <c r="TC1048571" s="3"/>
      <c r="TD1048571" s="3"/>
      <c r="TE1048571" s="3"/>
      <c r="TF1048571" s="3"/>
      <c r="TG1048571" s="3"/>
      <c r="TH1048571" s="3"/>
      <c r="TI1048571" s="3"/>
      <c r="TJ1048571" s="3"/>
      <c r="TK1048571" s="3"/>
      <c r="TL1048571" s="3"/>
      <c r="TM1048571" s="3"/>
      <c r="TN1048571" s="3"/>
      <c r="TO1048571" s="3"/>
      <c r="TP1048571" s="3"/>
      <c r="TQ1048571" s="3"/>
      <c r="TR1048571" s="3"/>
      <c r="TS1048571" s="3"/>
      <c r="TT1048571" s="3"/>
      <c r="TU1048571" s="3"/>
      <c r="TV1048571" s="3"/>
      <c r="TW1048571" s="3"/>
      <c r="TX1048571" s="3"/>
      <c r="TY1048571" s="3"/>
      <c r="TZ1048571" s="3"/>
      <c r="UA1048571" s="3"/>
      <c r="UB1048571" s="3"/>
      <c r="UC1048571" s="3"/>
      <c r="UD1048571" s="3"/>
      <c r="UE1048571" s="3"/>
      <c r="UF1048571" s="3"/>
      <c r="UG1048571" s="3"/>
      <c r="UH1048571" s="3"/>
      <c r="UI1048571" s="3"/>
      <c r="UJ1048571" s="3"/>
      <c r="UK1048571" s="3"/>
      <c r="UL1048571" s="3"/>
      <c r="UM1048571" s="3"/>
      <c r="UN1048571" s="3"/>
      <c r="UO1048571" s="3"/>
      <c r="UP1048571" s="3"/>
      <c r="UQ1048571" s="3"/>
      <c r="UR1048571" s="3"/>
      <c r="US1048571" s="3"/>
      <c r="UT1048571" s="3"/>
      <c r="UU1048571" s="3"/>
      <c r="UV1048571" s="3"/>
      <c r="UW1048571" s="3"/>
      <c r="UX1048571" s="3"/>
      <c r="UY1048571" s="3"/>
      <c r="UZ1048571" s="3"/>
      <c r="VA1048571" s="3"/>
      <c r="VB1048571" s="3"/>
      <c r="VC1048571" s="3"/>
      <c r="VD1048571" s="3"/>
      <c r="VE1048571" s="3"/>
      <c r="VF1048571" s="3"/>
      <c r="VG1048571" s="3"/>
      <c r="VH1048571" s="3"/>
      <c r="VI1048571" s="3"/>
      <c r="VJ1048571" s="3"/>
      <c r="VK1048571" s="3"/>
      <c r="VL1048571" s="3"/>
      <c r="VM1048571" s="3"/>
      <c r="VN1048571" s="3"/>
      <c r="VO1048571" s="3"/>
      <c r="VP1048571" s="3"/>
      <c r="VQ1048571" s="3"/>
      <c r="VR1048571" s="3"/>
      <c r="VS1048571" s="3"/>
      <c r="VT1048571" s="3"/>
      <c r="VU1048571" s="3"/>
      <c r="VV1048571" s="3"/>
      <c r="VW1048571" s="3"/>
      <c r="VX1048571" s="3"/>
      <c r="VY1048571" s="3"/>
      <c r="VZ1048571" s="3"/>
      <c r="WA1048571" s="3"/>
      <c r="WB1048571" s="3"/>
      <c r="WC1048571" s="3"/>
      <c r="WD1048571" s="3"/>
      <c r="WE1048571" s="3"/>
      <c r="WF1048571" s="3"/>
      <c r="WG1048571" s="3"/>
      <c r="WH1048571" s="3"/>
      <c r="WI1048571" s="3"/>
      <c r="WJ1048571" s="3"/>
      <c r="WK1048571" s="3"/>
      <c r="WL1048571" s="3"/>
      <c r="WM1048571" s="3"/>
      <c r="WN1048571" s="3"/>
      <c r="WO1048571" s="3"/>
      <c r="WP1048571" s="3"/>
      <c r="WQ1048571" s="3"/>
      <c r="WR1048571" s="3"/>
      <c r="WS1048571" s="3"/>
      <c r="WT1048571" s="3"/>
      <c r="WU1048571" s="3"/>
      <c r="WV1048571" s="3"/>
      <c r="WW1048571" s="3"/>
      <c r="WX1048571" s="3"/>
      <c r="WY1048571" s="3"/>
      <c r="WZ1048571" s="3"/>
      <c r="XA1048571" s="3"/>
      <c r="XB1048571" s="3"/>
      <c r="XC1048571" s="3"/>
      <c r="XD1048571" s="3"/>
      <c r="XE1048571" s="3"/>
      <c r="XF1048571" s="3"/>
      <c r="XG1048571" s="3"/>
      <c r="XH1048571" s="3"/>
      <c r="XI1048571" s="3"/>
      <c r="XJ1048571" s="3"/>
      <c r="XK1048571" s="3"/>
      <c r="XL1048571" s="3"/>
      <c r="XM1048571" s="3"/>
      <c r="XN1048571" s="3"/>
      <c r="XO1048571" s="3"/>
      <c r="XP1048571" s="3"/>
      <c r="XQ1048571" s="3"/>
      <c r="XR1048571" s="3"/>
      <c r="XS1048571" s="3"/>
      <c r="XT1048571" s="3"/>
      <c r="XU1048571" s="3"/>
      <c r="XV1048571" s="3"/>
      <c r="XW1048571" s="3"/>
      <c r="XX1048571" s="3"/>
      <c r="XY1048571" s="3"/>
      <c r="XZ1048571" s="3"/>
      <c r="YA1048571" s="3"/>
      <c r="YB1048571" s="3"/>
      <c r="YC1048571" s="3"/>
      <c r="YD1048571" s="3"/>
      <c r="YE1048571" s="3"/>
      <c r="YF1048571" s="3"/>
      <c r="YG1048571" s="3"/>
      <c r="YH1048571" s="3"/>
      <c r="YI1048571" s="3"/>
      <c r="YJ1048571" s="3"/>
      <c r="YK1048571" s="3"/>
      <c r="YL1048571" s="3"/>
      <c r="YM1048571" s="3"/>
      <c r="YN1048571" s="3"/>
      <c r="YO1048571" s="3"/>
      <c r="YP1048571" s="3"/>
      <c r="YQ1048571" s="3"/>
      <c r="YR1048571" s="3"/>
      <c r="YS1048571" s="3"/>
      <c r="YT1048571" s="3"/>
      <c r="YU1048571" s="3"/>
      <c r="YV1048571" s="3"/>
      <c r="YW1048571" s="3"/>
      <c r="YX1048571" s="3"/>
      <c r="YY1048571" s="3"/>
      <c r="YZ1048571" s="3"/>
      <c r="ZA1048571" s="3"/>
      <c r="ZB1048571" s="3"/>
      <c r="ZC1048571" s="3"/>
      <c r="ZD1048571" s="3"/>
      <c r="ZE1048571" s="3"/>
      <c r="ZF1048571" s="3"/>
      <c r="ZG1048571" s="3"/>
      <c r="ZH1048571" s="3"/>
      <c r="ZI1048571" s="3"/>
      <c r="ZJ1048571" s="3"/>
      <c r="ZK1048571" s="3"/>
      <c r="ZL1048571" s="3"/>
      <c r="ZM1048571" s="3"/>
      <c r="ZN1048571" s="3"/>
      <c r="ZO1048571" s="3"/>
      <c r="ZP1048571" s="3"/>
      <c r="ZQ1048571" s="3"/>
      <c r="ZR1048571" s="3"/>
      <c r="ZS1048571" s="3"/>
      <c r="ZT1048571" s="3"/>
      <c r="ZU1048571" s="3"/>
      <c r="ZV1048571" s="3"/>
      <c r="ZW1048571" s="3"/>
      <c r="ZX1048571" s="3"/>
      <c r="ZY1048571" s="3"/>
      <c r="ZZ1048571" s="3"/>
      <c r="AAA1048571" s="3"/>
      <c r="AAB1048571" s="3"/>
      <c r="AAC1048571" s="3"/>
      <c r="AAD1048571" s="3"/>
      <c r="AAE1048571" s="3"/>
      <c r="AAF1048571" s="3"/>
      <c r="AAG1048571" s="3"/>
      <c r="AAH1048571" s="3"/>
      <c r="AAI1048571" s="3"/>
      <c r="AAJ1048571" s="3"/>
      <c r="AAK1048571" s="3"/>
      <c r="AAL1048571" s="3"/>
      <c r="AAM1048571" s="3"/>
      <c r="AAN1048571" s="3"/>
      <c r="AAO1048571" s="3"/>
      <c r="AAP1048571" s="3"/>
      <c r="AAQ1048571" s="3"/>
      <c r="AAR1048571" s="3"/>
      <c r="AAS1048571" s="3"/>
      <c r="AAT1048571" s="3"/>
      <c r="AAU1048571" s="3"/>
      <c r="AAV1048571" s="3"/>
      <c r="AAW1048571" s="3"/>
      <c r="AAX1048571" s="3"/>
      <c r="AAY1048571" s="3"/>
      <c r="AAZ1048571" s="3"/>
      <c r="ABA1048571" s="3"/>
      <c r="ABB1048571" s="3"/>
      <c r="ABC1048571" s="3"/>
      <c r="ABD1048571" s="3"/>
      <c r="ABE1048571" s="3"/>
      <c r="ABF1048571" s="3"/>
      <c r="ABG1048571" s="3"/>
      <c r="ABH1048571" s="3"/>
      <c r="ABI1048571" s="3"/>
      <c r="ABJ1048571" s="3"/>
      <c r="ABK1048571" s="3"/>
      <c r="ABL1048571" s="3"/>
      <c r="ABM1048571" s="3"/>
      <c r="ABN1048571" s="3"/>
      <c r="ABO1048571" s="3"/>
      <c r="ABP1048571" s="3"/>
      <c r="ABQ1048571" s="3"/>
      <c r="ABR1048571" s="3"/>
      <c r="ABS1048571" s="3"/>
      <c r="ABT1048571" s="3"/>
      <c r="ABU1048571" s="3"/>
      <c r="ABV1048571" s="3"/>
      <c r="ABW1048571" s="3"/>
      <c r="ABX1048571" s="3"/>
      <c r="ABY1048571" s="3"/>
      <c r="ABZ1048571" s="3"/>
      <c r="ACA1048571" s="3"/>
      <c r="ACB1048571" s="3"/>
      <c r="ACC1048571" s="3"/>
      <c r="ACD1048571" s="3"/>
      <c r="ACE1048571" s="3"/>
      <c r="ACF1048571" s="3"/>
      <c r="ACG1048571" s="3"/>
      <c r="ACH1048571" s="3"/>
      <c r="ACI1048571" s="3"/>
      <c r="ACJ1048571" s="3"/>
      <c r="ACK1048571" s="3"/>
      <c r="ACL1048571" s="3"/>
      <c r="ACM1048571" s="3"/>
      <c r="ACN1048571" s="3"/>
      <c r="ACO1048571" s="3"/>
      <c r="ACP1048571" s="3"/>
      <c r="ACQ1048571" s="3"/>
      <c r="ACR1048571" s="3"/>
      <c r="ACS1048571" s="3"/>
      <c r="ACT1048571" s="3"/>
      <c r="ACU1048571" s="3"/>
      <c r="ACV1048571" s="3"/>
      <c r="ACW1048571" s="3"/>
      <c r="ACX1048571" s="3"/>
      <c r="ACY1048571" s="3"/>
      <c r="ACZ1048571" s="3"/>
      <c r="ADA1048571" s="3"/>
      <c r="ADB1048571" s="3"/>
      <c r="ADC1048571" s="3"/>
      <c r="ADD1048571" s="3"/>
      <c r="ADE1048571" s="3"/>
      <c r="ADF1048571" s="3"/>
      <c r="ADG1048571" s="3"/>
      <c r="ADH1048571" s="3"/>
      <c r="ADI1048571" s="3"/>
      <c r="ADJ1048571" s="3"/>
      <c r="ADK1048571" s="3"/>
      <c r="ADL1048571" s="3"/>
      <c r="ADM1048571" s="3"/>
      <c r="ADN1048571" s="3"/>
      <c r="ADO1048571" s="3"/>
      <c r="ADP1048571" s="3"/>
      <c r="ADQ1048571" s="3"/>
      <c r="ADR1048571" s="3"/>
      <c r="ADS1048571" s="3"/>
      <c r="ADT1048571" s="3"/>
      <c r="ADU1048571" s="3"/>
      <c r="ADV1048571" s="3"/>
      <c r="ADW1048571" s="3"/>
      <c r="ADX1048571" s="3"/>
      <c r="ADY1048571" s="3"/>
      <c r="ADZ1048571" s="3"/>
      <c r="AEA1048571" s="3"/>
      <c r="AEB1048571" s="3"/>
      <c r="AEC1048571" s="3"/>
      <c r="AED1048571" s="3"/>
      <c r="AEE1048571" s="3"/>
      <c r="AEF1048571" s="3"/>
      <c r="AEG1048571" s="3"/>
      <c r="AEH1048571" s="3"/>
      <c r="AEI1048571" s="3"/>
      <c r="AEJ1048571" s="3"/>
      <c r="AEK1048571" s="3"/>
      <c r="AEL1048571" s="3"/>
      <c r="AEM1048571" s="3"/>
      <c r="AEN1048571" s="3"/>
      <c r="AEO1048571" s="3"/>
      <c r="AEP1048571" s="3"/>
      <c r="AEQ1048571" s="3"/>
      <c r="AER1048571" s="3"/>
      <c r="AES1048571" s="3"/>
      <c r="AET1048571" s="3"/>
      <c r="AEU1048571" s="3"/>
      <c r="AEV1048571" s="3"/>
      <c r="AEW1048571" s="3"/>
      <c r="AEX1048571" s="3"/>
      <c r="AEY1048571" s="3"/>
      <c r="AEZ1048571" s="3"/>
      <c r="AFA1048571" s="3"/>
      <c r="AFB1048571" s="3"/>
      <c r="AFC1048571" s="3"/>
      <c r="AFD1048571" s="3"/>
      <c r="AFE1048571" s="3"/>
      <c r="AFF1048571" s="3"/>
      <c r="AFG1048571" s="3"/>
      <c r="AFH1048571" s="3"/>
      <c r="AFI1048571" s="3"/>
      <c r="AFJ1048571" s="3"/>
      <c r="AFK1048571" s="3"/>
      <c r="AFL1048571" s="3"/>
      <c r="AFM1048571" s="3"/>
      <c r="AFN1048571" s="3"/>
      <c r="AFO1048571" s="3"/>
      <c r="AFP1048571" s="3"/>
      <c r="AFQ1048571" s="3"/>
      <c r="AFR1048571" s="3"/>
      <c r="AFS1048571" s="3"/>
      <c r="AFT1048571" s="3"/>
      <c r="AFU1048571" s="3"/>
      <c r="AFV1048571" s="3"/>
      <c r="AFW1048571" s="3"/>
      <c r="AFX1048571" s="3"/>
      <c r="AFY1048571" s="3"/>
      <c r="AFZ1048571" s="3"/>
      <c r="AGA1048571" s="3"/>
      <c r="AGB1048571" s="3"/>
      <c r="AGC1048571" s="3"/>
      <c r="AGD1048571" s="3"/>
      <c r="AGE1048571" s="3"/>
      <c r="AGF1048571" s="3"/>
      <c r="AGG1048571" s="3"/>
      <c r="AGH1048571" s="3"/>
      <c r="AGI1048571" s="3"/>
      <c r="AGJ1048571" s="3"/>
      <c r="AGK1048571" s="3"/>
      <c r="AGL1048571" s="3"/>
      <c r="AGM1048571" s="3"/>
      <c r="AGN1048571" s="3"/>
      <c r="AGO1048571" s="3"/>
      <c r="AGP1048571" s="3"/>
      <c r="AGQ1048571" s="3"/>
      <c r="AGR1048571" s="3"/>
      <c r="AGS1048571" s="3"/>
      <c r="AGT1048571" s="3"/>
      <c r="AGU1048571" s="3"/>
      <c r="AGV1048571" s="3"/>
      <c r="AGW1048571" s="3"/>
      <c r="AGX1048571" s="3"/>
      <c r="AGY1048571" s="3"/>
      <c r="AGZ1048571" s="3"/>
      <c r="AHA1048571" s="3"/>
      <c r="AHB1048571" s="3"/>
      <c r="AHC1048571" s="3"/>
      <c r="AHD1048571" s="3"/>
      <c r="AHE1048571" s="3"/>
      <c r="AHF1048571" s="3"/>
      <c r="AHG1048571" s="3"/>
      <c r="AHH1048571" s="3"/>
      <c r="AHI1048571" s="3"/>
      <c r="AHJ1048571" s="3"/>
      <c r="AHK1048571" s="3"/>
      <c r="AHL1048571" s="3"/>
      <c r="AHM1048571" s="3"/>
      <c r="AHN1048571" s="3"/>
      <c r="AHO1048571" s="3"/>
      <c r="AHP1048571" s="3"/>
      <c r="AHQ1048571" s="3"/>
      <c r="AHR1048571" s="3"/>
      <c r="AHS1048571" s="3"/>
      <c r="AHT1048571" s="3"/>
      <c r="AHU1048571" s="3"/>
      <c r="AHV1048571" s="3"/>
      <c r="AHW1048571" s="3"/>
      <c r="AHX1048571" s="3"/>
      <c r="AHY1048571" s="3"/>
      <c r="AHZ1048571" s="3"/>
      <c r="AIA1048571" s="3"/>
      <c r="AIB1048571" s="3"/>
      <c r="AIC1048571" s="3"/>
      <c r="AID1048571" s="3"/>
      <c r="AIE1048571" s="3"/>
      <c r="AIF1048571" s="3"/>
      <c r="AIG1048571" s="3"/>
      <c r="AIH1048571" s="3"/>
      <c r="AII1048571" s="3"/>
      <c r="AIJ1048571" s="3"/>
      <c r="AIK1048571" s="3"/>
      <c r="AIL1048571" s="3"/>
      <c r="AIM1048571" s="3"/>
      <c r="AIN1048571" s="3"/>
      <c r="AIO1048571" s="3"/>
      <c r="AIP1048571" s="3"/>
      <c r="AIQ1048571" s="3"/>
      <c r="AIR1048571" s="3"/>
      <c r="AIS1048571" s="3"/>
      <c r="AIT1048571" s="3"/>
      <c r="AIU1048571" s="3"/>
      <c r="AIV1048571" s="3"/>
      <c r="AIW1048571" s="3"/>
      <c r="AIX1048571" s="3"/>
      <c r="AIY1048571" s="3"/>
      <c r="AIZ1048571" s="3"/>
      <c r="AJA1048571" s="3"/>
      <c r="AJB1048571" s="3"/>
      <c r="AJC1048571" s="3"/>
      <c r="AJD1048571" s="3"/>
      <c r="AJE1048571" s="3"/>
      <c r="AJF1048571" s="3"/>
      <c r="AJG1048571" s="3"/>
      <c r="AJH1048571" s="3"/>
      <c r="AJI1048571" s="3"/>
      <c r="AJJ1048571" s="3"/>
      <c r="AJK1048571" s="3"/>
      <c r="AJL1048571" s="3"/>
      <c r="AJM1048571" s="3"/>
      <c r="AJN1048571" s="3"/>
      <c r="AJO1048571" s="3"/>
      <c r="AJP1048571" s="3"/>
      <c r="AJQ1048571" s="3"/>
      <c r="AJR1048571" s="3"/>
      <c r="AJS1048571" s="3"/>
      <c r="AJT1048571" s="3"/>
      <c r="AJU1048571" s="3"/>
      <c r="AJV1048571" s="3"/>
      <c r="AJW1048571" s="3"/>
      <c r="AJX1048571" s="3"/>
      <c r="AJY1048571" s="3"/>
      <c r="AJZ1048571" s="3"/>
      <c r="AKA1048571" s="3"/>
      <c r="AKB1048571" s="3"/>
      <c r="AKC1048571" s="3"/>
      <c r="AKD1048571" s="3"/>
      <c r="AKE1048571" s="3"/>
      <c r="AKF1048571" s="3"/>
      <c r="AKG1048571" s="3"/>
      <c r="AKH1048571" s="3"/>
      <c r="AKI1048571" s="3"/>
      <c r="AKJ1048571" s="3"/>
      <c r="AKK1048571" s="3"/>
      <c r="AKL1048571" s="3"/>
      <c r="AKM1048571" s="3"/>
      <c r="AKN1048571" s="3"/>
      <c r="AKO1048571" s="3"/>
      <c r="AKP1048571" s="3"/>
      <c r="AKQ1048571" s="3"/>
      <c r="AKR1048571" s="3"/>
      <c r="AKS1048571" s="3"/>
      <c r="AKT1048571" s="3"/>
      <c r="AKU1048571" s="3"/>
      <c r="AKV1048571" s="3"/>
      <c r="AKW1048571" s="3"/>
      <c r="AKX1048571" s="3"/>
      <c r="AKY1048571" s="3"/>
      <c r="AKZ1048571" s="3"/>
      <c r="ALA1048571" s="3"/>
      <c r="ALB1048571" s="3"/>
      <c r="ALC1048571" s="3"/>
      <c r="ALD1048571" s="3"/>
      <c r="ALE1048571" s="3"/>
      <c r="ALF1048571" s="3"/>
      <c r="ALG1048571" s="3"/>
      <c r="ALH1048571" s="3"/>
      <c r="ALI1048571" s="3"/>
      <c r="ALJ1048571" s="3"/>
      <c r="ALK1048571" s="3"/>
      <c r="ALL1048571" s="3"/>
      <c r="ALM1048571" s="3"/>
      <c r="ALN1048571" s="3"/>
      <c r="ALO1048571" s="3"/>
      <c r="ALP1048571" s="3"/>
      <c r="ALQ1048571" s="3"/>
      <c r="ALR1048571" s="3"/>
      <c r="ALS1048571" s="3"/>
      <c r="ALT1048571" s="3"/>
      <c r="ALU1048571" s="3"/>
      <c r="ALV1048571" s="3"/>
      <c r="ALW1048571" s="3"/>
      <c r="ALX1048571" s="3"/>
      <c r="ALY1048571" s="3"/>
      <c r="ALZ1048571" s="3"/>
    </row>
  </sheetData>
  <mergeCells count="267">
    <mergeCell ref="K275:N275"/>
    <mergeCell ref="K276:N276"/>
    <mergeCell ref="K278:N278"/>
    <mergeCell ref="G22:J22"/>
    <mergeCell ref="H23:J23"/>
    <mergeCell ref="H24:J24"/>
    <mergeCell ref="B13:J13"/>
    <mergeCell ref="B14:J14"/>
    <mergeCell ref="A15:J15"/>
    <mergeCell ref="B16:J16"/>
    <mergeCell ref="C17:J17"/>
    <mergeCell ref="C18:J18"/>
    <mergeCell ref="F31:J31"/>
    <mergeCell ref="G32:J32"/>
    <mergeCell ref="G33:J33"/>
    <mergeCell ref="F37:J37"/>
    <mergeCell ref="D38:J38"/>
    <mergeCell ref="E39:J39"/>
    <mergeCell ref="E40:J40"/>
    <mergeCell ref="E41:J41"/>
    <mergeCell ref="E42:J42"/>
    <mergeCell ref="G34:J34"/>
    <mergeCell ref="F35:J35"/>
    <mergeCell ref="F36:J36"/>
    <mergeCell ref="A1:N3"/>
    <mergeCell ref="A5:N5"/>
    <mergeCell ref="A7:N7"/>
    <mergeCell ref="A8:N8"/>
    <mergeCell ref="A10:N10"/>
    <mergeCell ref="A11:N11"/>
    <mergeCell ref="D19:J19"/>
    <mergeCell ref="E20:J20"/>
    <mergeCell ref="F21:J21"/>
    <mergeCell ref="G25:J25"/>
    <mergeCell ref="H26:J26"/>
    <mergeCell ref="H27:J27"/>
    <mergeCell ref="F28:J28"/>
    <mergeCell ref="E29:J29"/>
    <mergeCell ref="E30:J30"/>
    <mergeCell ref="D55:J55"/>
    <mergeCell ref="B56:J56"/>
    <mergeCell ref="C57:J57"/>
    <mergeCell ref="E49:J49"/>
    <mergeCell ref="F50:J50"/>
    <mergeCell ref="F51:J51"/>
    <mergeCell ref="E43:J43"/>
    <mergeCell ref="E44:J44"/>
    <mergeCell ref="E45:J45"/>
    <mergeCell ref="E46:J46"/>
    <mergeCell ref="E47:J47"/>
    <mergeCell ref="D48:J48"/>
    <mergeCell ref="D58:J58"/>
    <mergeCell ref="D59:J59"/>
    <mergeCell ref="D60:J60"/>
    <mergeCell ref="E52:J52"/>
    <mergeCell ref="F53:J53"/>
    <mergeCell ref="F54:J54"/>
    <mergeCell ref="D67:J67"/>
    <mergeCell ref="E69:J69"/>
    <mergeCell ref="E68:J68"/>
    <mergeCell ref="E70:J70"/>
    <mergeCell ref="D71:J71"/>
    <mergeCell ref="C72:J72"/>
    <mergeCell ref="C61:J61"/>
    <mergeCell ref="D62:J62"/>
    <mergeCell ref="D63:J63"/>
    <mergeCell ref="B64:J64"/>
    <mergeCell ref="C65:J65"/>
    <mergeCell ref="D66:J66"/>
    <mergeCell ref="D79:J79"/>
    <mergeCell ref="C80:J80"/>
    <mergeCell ref="C81:J81"/>
    <mergeCell ref="D82:J82"/>
    <mergeCell ref="D83:J83"/>
    <mergeCell ref="D84:J84"/>
    <mergeCell ref="C73:J73"/>
    <mergeCell ref="C74:J74"/>
    <mergeCell ref="C75:J75"/>
    <mergeCell ref="B76:J76"/>
    <mergeCell ref="C77:J77"/>
    <mergeCell ref="D78:J78"/>
    <mergeCell ref="D91:J91"/>
    <mergeCell ref="D92:J92"/>
    <mergeCell ref="D93:J93"/>
    <mergeCell ref="C94:J94"/>
    <mergeCell ref="C95:J95"/>
    <mergeCell ref="A96:J96"/>
    <mergeCell ref="E85:J85"/>
    <mergeCell ref="A86:J86"/>
    <mergeCell ref="B87:J87"/>
    <mergeCell ref="C88:J88"/>
    <mergeCell ref="D89:J89"/>
    <mergeCell ref="C90:J90"/>
    <mergeCell ref="E103:J103"/>
    <mergeCell ref="E104:J104"/>
    <mergeCell ref="D105:J105"/>
    <mergeCell ref="E106:J106"/>
    <mergeCell ref="E107:J107"/>
    <mergeCell ref="E108:J108"/>
    <mergeCell ref="B97:J97"/>
    <mergeCell ref="B98:J98"/>
    <mergeCell ref="C99:J99"/>
    <mergeCell ref="D100:J100"/>
    <mergeCell ref="E101:J101"/>
    <mergeCell ref="E102:J102"/>
    <mergeCell ref="C115:J115"/>
    <mergeCell ref="D116:J116"/>
    <mergeCell ref="E117:J117"/>
    <mergeCell ref="E118:J118"/>
    <mergeCell ref="E119:J119"/>
    <mergeCell ref="D120:J120"/>
    <mergeCell ref="E109:J109"/>
    <mergeCell ref="E110:J110"/>
    <mergeCell ref="E111:J111"/>
    <mergeCell ref="E112:J112"/>
    <mergeCell ref="D113:J113"/>
    <mergeCell ref="E114:J114"/>
    <mergeCell ref="E127:J127"/>
    <mergeCell ref="E128:J128"/>
    <mergeCell ref="E129:J129"/>
    <mergeCell ref="D130:J130"/>
    <mergeCell ref="E131:J131"/>
    <mergeCell ref="F132:J132"/>
    <mergeCell ref="E121:J121"/>
    <mergeCell ref="E122:J122"/>
    <mergeCell ref="E123:J123"/>
    <mergeCell ref="E124:J124"/>
    <mergeCell ref="D125:J125"/>
    <mergeCell ref="E126:J126"/>
    <mergeCell ref="E139:J139"/>
    <mergeCell ref="F140:J140"/>
    <mergeCell ref="F141:J141"/>
    <mergeCell ref="F142:J142"/>
    <mergeCell ref="G143:J143"/>
    <mergeCell ref="G144:J144"/>
    <mergeCell ref="F133:J133"/>
    <mergeCell ref="E134:J134"/>
    <mergeCell ref="E135:J135"/>
    <mergeCell ref="E136:J136"/>
    <mergeCell ref="D137:J137"/>
    <mergeCell ref="E138:J138"/>
    <mergeCell ref="F151:J151"/>
    <mergeCell ref="F152:J152"/>
    <mergeCell ref="F153:J153"/>
    <mergeCell ref="F154:J154"/>
    <mergeCell ref="E155:J155"/>
    <mergeCell ref="E156:J156"/>
    <mergeCell ref="G145:J145"/>
    <mergeCell ref="E146:J146"/>
    <mergeCell ref="E147:J147"/>
    <mergeCell ref="F148:J148"/>
    <mergeCell ref="F149:J149"/>
    <mergeCell ref="F150:J150"/>
    <mergeCell ref="F163:J163"/>
    <mergeCell ref="F164:J164"/>
    <mergeCell ref="F165:J165"/>
    <mergeCell ref="F166:J166"/>
    <mergeCell ref="F167:J167"/>
    <mergeCell ref="E168:J168"/>
    <mergeCell ref="F157:J157"/>
    <mergeCell ref="F158:J158"/>
    <mergeCell ref="E159:J159"/>
    <mergeCell ref="F160:J160"/>
    <mergeCell ref="F161:J161"/>
    <mergeCell ref="F162:J162"/>
    <mergeCell ref="D176:J176"/>
    <mergeCell ref="E177:J177"/>
    <mergeCell ref="E180:J180"/>
    <mergeCell ref="E181:J181"/>
    <mergeCell ref="F182:J182"/>
    <mergeCell ref="F183:J183"/>
    <mergeCell ref="E169:J169"/>
    <mergeCell ref="F171:J171"/>
    <mergeCell ref="F172:J172"/>
    <mergeCell ref="F173:J173"/>
    <mergeCell ref="F174:J174"/>
    <mergeCell ref="F175:J175"/>
    <mergeCell ref="F170:J170"/>
    <mergeCell ref="F179:J179"/>
    <mergeCell ref="F178:J178"/>
    <mergeCell ref="E189:J189"/>
    <mergeCell ref="E190:J190"/>
    <mergeCell ref="E191:J191"/>
    <mergeCell ref="E192:J192"/>
    <mergeCell ref="E184:J184"/>
    <mergeCell ref="E185:J185"/>
    <mergeCell ref="E186:J186"/>
    <mergeCell ref="D187:J187"/>
    <mergeCell ref="E188:J188"/>
    <mergeCell ref="E199:J199"/>
    <mergeCell ref="D200:J200"/>
    <mergeCell ref="E201:J201"/>
    <mergeCell ref="E202:J202"/>
    <mergeCell ref="E203:J203"/>
    <mergeCell ref="E204:J204"/>
    <mergeCell ref="C193:J193"/>
    <mergeCell ref="C194:J194"/>
    <mergeCell ref="D195:J195"/>
    <mergeCell ref="D196:J196"/>
    <mergeCell ref="E197:J197"/>
    <mergeCell ref="E198:J198"/>
    <mergeCell ref="C211:J211"/>
    <mergeCell ref="D212:J212"/>
    <mergeCell ref="E213:J213"/>
    <mergeCell ref="E214:J214"/>
    <mergeCell ref="E215:J215"/>
    <mergeCell ref="E216:J216"/>
    <mergeCell ref="C205:J205"/>
    <mergeCell ref="D206:J206"/>
    <mergeCell ref="E207:J207"/>
    <mergeCell ref="E208:J208"/>
    <mergeCell ref="D209:J209"/>
    <mergeCell ref="E210:J210"/>
    <mergeCell ref="C223:J223"/>
    <mergeCell ref="D224:J224"/>
    <mergeCell ref="E225:J225"/>
    <mergeCell ref="E226:J226"/>
    <mergeCell ref="E227:J227"/>
    <mergeCell ref="F228:J228"/>
    <mergeCell ref="D217:J217"/>
    <mergeCell ref="E218:J218"/>
    <mergeCell ref="E219:J219"/>
    <mergeCell ref="E220:J220"/>
    <mergeCell ref="E221:J221"/>
    <mergeCell ref="A222:J222"/>
    <mergeCell ref="F229:J229"/>
    <mergeCell ref="F230:J230"/>
    <mergeCell ref="F231:J231"/>
    <mergeCell ref="D232:J232"/>
    <mergeCell ref="E233:J233"/>
    <mergeCell ref="F234:J234"/>
    <mergeCell ref="F235:J235"/>
    <mergeCell ref="F236:J236"/>
    <mergeCell ref="E237:J237"/>
    <mergeCell ref="A265:J265"/>
    <mergeCell ref="A267:N267"/>
    <mergeCell ref="A268:J268"/>
    <mergeCell ref="A271:E271"/>
    <mergeCell ref="A272:E272"/>
    <mergeCell ref="A273:F273"/>
    <mergeCell ref="F238:J238"/>
    <mergeCell ref="F239:J239"/>
    <mergeCell ref="F240:J240"/>
    <mergeCell ref="A259:J259"/>
    <mergeCell ref="C260:J260"/>
    <mergeCell ref="D261:J261"/>
    <mergeCell ref="D262:J262"/>
    <mergeCell ref="D263:J263"/>
    <mergeCell ref="D264:J264"/>
    <mergeCell ref="E253:J253"/>
    <mergeCell ref="F254:J254"/>
    <mergeCell ref="F255:J255"/>
    <mergeCell ref="E256:J256"/>
    <mergeCell ref="F257:J257"/>
    <mergeCell ref="D258:J258"/>
    <mergeCell ref="D247:J247"/>
    <mergeCell ref="E248:J248"/>
    <mergeCell ref="E249:J249"/>
    <mergeCell ref="D250:J250"/>
    <mergeCell ref="E251:J251"/>
    <mergeCell ref="E252:J252"/>
    <mergeCell ref="F241:J241"/>
    <mergeCell ref="E242:J242"/>
    <mergeCell ref="F243:J243"/>
    <mergeCell ref="E244:J244"/>
    <mergeCell ref="E245:J245"/>
    <mergeCell ref="E246:J246"/>
  </mergeCells>
  <printOptions horizontalCentered="1"/>
  <pageMargins left="0.7" right="0.7" top="0.75" bottom="0.75" header="0.3" footer="0.3"/>
  <pageSetup paperSize="9" scale="88" fitToHeight="0" orientation="landscape" r:id="rId1"/>
  <headerFooter alignWithMargins="0">
    <oddFooter xml:space="preserve">&amp;C&amp;10 &amp;P </oddFooter>
  </headerFooter>
  <rowBreaks count="2" manualBreakCount="2">
    <brk id="224" max="13" man="1"/>
    <brk id="259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I. izmjene i dopune za 2025.</vt:lpstr>
      <vt:lpstr>'I. izmjene i dopune za 2025.'!Podrucje_ispisa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Silva Katalinić</dc:creator>
  <cp:lastModifiedBy>Silva Katalinić</cp:lastModifiedBy>
  <cp:lastPrinted>2025-11-27T13:51:39Z</cp:lastPrinted>
  <dcterms:created xsi:type="dcterms:W3CDTF">2024-11-29T12:18:45Z</dcterms:created>
  <dcterms:modified xsi:type="dcterms:W3CDTF">2025-12-01T10:51:06Z</dcterms:modified>
</cp:coreProperties>
</file>